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info\Desktop\DATOS ENERO 2026\CONTABILIDAD\PRESUPUESTO\PRESUPUESTO APROBADO\"/>
    </mc:Choice>
  </mc:AlternateContent>
  <xr:revisionPtr revIDLastSave="0" documentId="13_ncr:1_{F4A6E245-CA82-4F57-9EAE-0EE3B98E26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Presupuesto'!$A$1:$G$109</definedName>
    <definedName name="_xlnm.Print_Titles" localSheetId="0">'Plantilla Presupuesto'!$1:$11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9" i="1" l="1"/>
  <c r="F12" i="1"/>
  <c r="D77" i="1"/>
  <c r="E13" i="1"/>
  <c r="E19" i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C77" i="1"/>
  <c r="C89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B65" i="1"/>
  <c r="D65" i="1" s="1"/>
  <c r="F65" i="1" s="1"/>
  <c r="F64" i="1"/>
  <c r="D64" i="1"/>
  <c r="D63" i="1"/>
  <c r="F63" i="1" s="1"/>
  <c r="D62" i="1"/>
  <c r="F62" i="1" s="1"/>
  <c r="D61" i="1"/>
  <c r="F61" i="1" s="1"/>
  <c r="F60" i="1"/>
  <c r="D60" i="1"/>
  <c r="D59" i="1"/>
  <c r="F59" i="1" s="1"/>
  <c r="D58" i="1"/>
  <c r="F58" i="1" s="1"/>
  <c r="D57" i="1"/>
  <c r="F57" i="1" s="1"/>
  <c r="F56" i="1"/>
  <c r="D56" i="1"/>
  <c r="C55" i="1"/>
  <c r="B55" i="1"/>
  <c r="D55" i="1" s="1"/>
  <c r="F55" i="1" s="1"/>
  <c r="F54" i="1"/>
  <c r="D54" i="1"/>
  <c r="D53" i="1"/>
  <c r="F53" i="1" s="1"/>
  <c r="F52" i="1"/>
  <c r="D52" i="1"/>
  <c r="D51" i="1"/>
  <c r="F51" i="1" s="1"/>
  <c r="D50" i="1"/>
  <c r="F50" i="1" s="1"/>
  <c r="D49" i="1"/>
  <c r="F49" i="1" s="1"/>
  <c r="D48" i="1"/>
  <c r="F48" i="1" s="1"/>
  <c r="D47" i="1"/>
  <c r="F47" i="1" s="1"/>
  <c r="F46" i="1"/>
  <c r="D46" i="1"/>
  <c r="D45" i="1"/>
  <c r="F45" i="1" s="1"/>
  <c r="F44" i="1"/>
  <c r="D44" i="1"/>
  <c r="D43" i="1"/>
  <c r="F43" i="1" s="1"/>
  <c r="D42" i="1"/>
  <c r="F42" i="1" s="1"/>
  <c r="D41" i="1"/>
  <c r="F41" i="1" s="1"/>
  <c r="D40" i="1"/>
  <c r="F40" i="1" s="1"/>
  <c r="C39" i="1"/>
  <c r="B39" i="1"/>
  <c r="D38" i="1"/>
  <c r="F38" i="1" s="1"/>
  <c r="D37" i="1"/>
  <c r="F37" i="1" s="1"/>
  <c r="D36" i="1"/>
  <c r="F36" i="1" s="1"/>
  <c r="D35" i="1"/>
  <c r="F35" i="1" s="1"/>
  <c r="F34" i="1"/>
  <c r="D34" i="1"/>
  <c r="D33" i="1"/>
  <c r="F33" i="1" s="1"/>
  <c r="D32" i="1"/>
  <c r="F32" i="1" s="1"/>
  <c r="D31" i="1"/>
  <c r="F31" i="1" s="1"/>
  <c r="D30" i="1"/>
  <c r="F30" i="1" s="1"/>
  <c r="C29" i="1"/>
  <c r="B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C19" i="1"/>
  <c r="B19" i="1"/>
  <c r="D18" i="1"/>
  <c r="F18" i="1" s="1"/>
  <c r="D17" i="1"/>
  <c r="F17" i="1" s="1"/>
  <c r="D16" i="1"/>
  <c r="F16" i="1" s="1"/>
  <c r="D15" i="1"/>
  <c r="F15" i="1" s="1"/>
  <c r="D14" i="1"/>
  <c r="F14" i="1" s="1"/>
  <c r="B13" i="1"/>
  <c r="D13" i="1" s="1"/>
  <c r="E12" i="1" l="1"/>
  <c r="F13" i="1"/>
  <c r="F77" i="1" s="1"/>
  <c r="D19" i="1"/>
  <c r="F19" i="1" s="1"/>
  <c r="D29" i="1"/>
  <c r="F29" i="1" s="1"/>
  <c r="D39" i="1"/>
  <c r="F39" i="1" s="1"/>
  <c r="B12" i="1"/>
  <c r="D12" i="1" l="1"/>
  <c r="B77" i="1"/>
  <c r="B89" i="1" s="1"/>
  <c r="D89" i="1" l="1"/>
</calcChain>
</file>

<file path=xl/sharedStrings.xml><?xml version="1.0" encoding="utf-8"?>
<sst xmlns="http://schemas.openxmlformats.org/spreadsheetml/2006/main" count="104" uniqueCount="104">
  <si>
    <t>Comisión Hípica Nacional</t>
  </si>
  <si>
    <t xml:space="preserve">Presupuesto de Gastos y Aplicaciones Financieras </t>
  </si>
  <si>
    <t>En RD$</t>
  </si>
  <si>
    <t>Detalle</t>
  </si>
  <si>
    <t>Presupuesto Aprobado</t>
  </si>
  <si>
    <t>Presupuesto Modificado (M)</t>
  </si>
  <si>
    <t>Presupuesto Vigente (V= I + M)</t>
  </si>
  <si>
    <t>Monto Preventivo (E)</t>
  </si>
  <si>
    <t>Balance (B = V- E )</t>
  </si>
  <si>
    <t>%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</si>
  <si>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</si>
  <si>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</si>
  <si>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</si>
  <si>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</si>
  <si>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</si>
  <si>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</si>
  <si>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</si>
  <si>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</si>
  <si>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</si>
  <si>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</si>
  <si>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</si>
  <si>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</si>
  <si>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</si>
  <si>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</si>
  <si>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</si>
  <si>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</si>
  <si>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</si>
  <si>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</si>
  <si>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</si>
  <si>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</si>
  <si>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</si>
  <si>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</si>
  <si>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</si>
  <si>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</si>
  <si>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</si>
  <si>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</si>
  <si>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</si>
  <si>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</si>
  <si>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</si>
  <si>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</si>
  <si>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</si>
  <si>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</si>
  <si>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</si>
  <si>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</si>
  <si>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</si>
  <si>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</si>
  <si>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</si>
  <si>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</si>
  <si>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</si>
  <si>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</si>
  <si>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</si>
  <si>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</si>
  <si>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</si>
  <si>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</si>
  <si>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</si>
  <si>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</si>
  <si>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</si>
  <si>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</si>
  <si>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</si>
  <si>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</si>
  <si>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</si>
  <si>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</si>
  <si>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</si>
  <si>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</si>
  <si>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</si>
  <si>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</si>
  <si>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</si>
  <si>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</si>
  <si>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</si>
  <si>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</si>
  <si>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</si>
  <si>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</si>
  <si>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</si>
  <si>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</si>
  <si>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</si>
  <si>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</si>
  <si>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</si>
  <si>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</si>
  <si>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</si>
  <si>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</si>
  <si>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</si>
  <si>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</si>
  <si>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</si>
  <si>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</si>
  <si>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</si>
  <si>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</si>
  <si>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</si>
  <si>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</si>
  <si>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</si>
  <si>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</si>
  <si>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</si>
  <si>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0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</si>
  <si>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</si>
  <si>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</si>
  <si>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</si>
  <si>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</si>
  <si>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</si>
  <si>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</si>
  <si>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</si>
  <si>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</si>
  <si>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</si>
  <si>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Francisco G. Pavonessa Grullon</t>
  </si>
  <si>
    <t>Presidente de la CHN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</si>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</sst>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#.00"/>
    <numFmt numFmtId="166" formatCode="_(* #,##0_);_(* \(#,##0\);_(* \-??_);_(@_)"/>
  </numFmts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7" fillId="0" borderId="0"/>
  </cellStyleXfs>
  <cellXfs count="3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1" xfId="0" applyNumberFormat="1" applyFont="1" applyBorder="1"/>
    <xf numFmtId="166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165" fontId="5" fillId="0" borderId="1" xfId="0" applyNumberFormat="1" applyFont="1" applyBorder="1"/>
    <xf numFmtId="164" fontId="5" fillId="0" borderId="1" xfId="1" applyFont="1" applyBorder="1" applyProtection="1"/>
    <xf numFmtId="165" fontId="5" fillId="0" borderId="1" xfId="1" applyNumberFormat="1" applyFont="1" applyBorder="1" applyProtection="1"/>
    <xf numFmtId="164" fontId="5" fillId="0" borderId="1" xfId="1" applyFont="1" applyBorder="1" applyAlignment="1" applyProtection="1">
      <alignment vertical="center" wrapText="1"/>
    </xf>
    <xf numFmtId="0" fontId="6" fillId="0" borderId="0" xfId="0" applyFont="1"/>
    <xf numFmtId="0" fontId="4" fillId="0" borderId="0" xfId="0" applyFont="1"/>
    <xf numFmtId="0" fontId="5" fillId="0" borderId="0" xfId="2" applyFont="1" applyAlignment="1">
      <alignment horizontal="left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left" vertical="center" wrapText="1"/>
    </xf>
    <xf numFmtId="164" fontId="4" fillId="0" borderId="1" xfId="1" applyFont="1" applyBorder="1" applyAlignment="1" applyProtection="1">
      <alignment vertical="center" wrapText="1"/>
    </xf>
    <xf numFmtId="165" fontId="4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9" fontId="5" fillId="0" borderId="1" xfId="0" applyNumberFormat="1" applyFont="1" applyBorder="1" applyAlignment="1">
      <alignment vertical="center" wrapText="1"/>
    </xf>
    <xf numFmtId="164" fontId="8" fillId="0" borderId="1" xfId="1" applyFont="1" applyBorder="1" applyAlignment="1" applyProtection="1">
      <alignment horizontal="left" vertical="center" wrapText="1"/>
    </xf>
    <xf numFmtId="165" fontId="8" fillId="0" borderId="1" xfId="1" applyNumberFormat="1" applyFont="1" applyBorder="1" applyAlignment="1" applyProtection="1">
      <alignment horizontal="right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4286280</xdr:colOff>
      <xdr:row>0</xdr:row>
      <xdr:rowOff>9540</xdr:rowOff>
    </xdr:from>
    <xdr:to>
      <xdr:col>2</xdr:col>
      <xdr:colOff>503775</xdr:colOff>
      <xdr:row>5</xdr:row>
      <xdr:rowOff>48060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4286280" y="9540"/>
          <a:ext cx="2294445" cy="99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137"/>
  <sheetViews>
    <sheetView showGridLines="0" tabSelected="1" topLeftCell="A55" workbookViewId="0">
      <selection activeCell="D22" sqref="D22"/>
    </sheetView>
  </sheetViews>
  <sheetFormatPr baseColWidth="10" defaultColWidth="9.140625" defaultRowHeight="15" x14ac:dyDescent="0.25"/>
  <cols>
    <col min="1" max="1" width="75.5703125" customWidth="1"/>
    <col min="2" max="2" width="15.5703125" customWidth="1"/>
    <col min="3" max="3" width="15.140625" customWidth="1"/>
    <col min="4" max="4" width="17.5703125" customWidth="1"/>
    <col min="5" max="5" width="16.140625" customWidth="1"/>
    <col min="6" max="6" width="16.28515625" customWidth="1"/>
  </cols>
  <sheetData>
    <row r="7" spans="1:10" ht="18.75" customHeight="1" x14ac:dyDescent="0.25">
      <c r="A7" s="28" t="s">
        <v>0</v>
      </c>
      <c r="B7" s="28"/>
      <c r="C7" s="28"/>
      <c r="D7" s="28"/>
      <c r="E7" s="28"/>
      <c r="F7" s="28"/>
      <c r="G7" s="28"/>
    </row>
    <row r="8" spans="1:10" ht="18.75" customHeight="1" x14ac:dyDescent="0.25">
      <c r="A8" s="28" t="s">
        <v>103</v>
      </c>
      <c r="B8" s="28"/>
      <c r="C8" s="28"/>
      <c r="D8" s="28"/>
      <c r="E8" s="28"/>
      <c r="F8" s="28"/>
      <c r="G8" s="28"/>
    </row>
    <row r="9" spans="1:10" ht="15.75" customHeight="1" x14ac:dyDescent="0.25">
      <c r="A9" s="29" t="s">
        <v>1</v>
      </c>
      <c r="B9" s="29"/>
      <c r="C9" s="29"/>
      <c r="D9" s="29"/>
      <c r="E9" s="29"/>
      <c r="F9" s="29"/>
      <c r="G9" s="29"/>
    </row>
    <row r="10" spans="1:10" ht="15" customHeight="1" x14ac:dyDescent="0.25">
      <c r="A10" s="30" t="s">
        <v>2</v>
      </c>
      <c r="B10" s="30"/>
      <c r="C10" s="30"/>
      <c r="D10" s="30"/>
      <c r="E10" s="30"/>
      <c r="F10" s="30"/>
      <c r="G10" s="30"/>
    </row>
    <row r="11" spans="1:10" ht="24" x14ac:dyDescent="0.25">
      <c r="A11" s="22" t="s">
        <v>3</v>
      </c>
      <c r="B11" s="16" t="s">
        <v>4</v>
      </c>
      <c r="C11" s="16" t="s">
        <v>5</v>
      </c>
      <c r="D11" s="16" t="s">
        <v>6</v>
      </c>
      <c r="E11" s="16" t="s">
        <v>7</v>
      </c>
      <c r="F11" s="16" t="s">
        <v>8</v>
      </c>
      <c r="G11" s="16" t="s">
        <v>9</v>
      </c>
    </row>
    <row r="12" spans="1:10" x14ac:dyDescent="0.25">
      <c r="A12" s="23" t="s">
        <v>10</v>
      </c>
      <c r="B12" s="32">
        <f>+B13+B19+B29+B39+B55+B65</f>
        <v>140327649</v>
      </c>
      <c r="C12" s="32">
        <v>0</v>
      </c>
      <c r="D12" s="32">
        <f t="shared" ref="D12:D43" si="0">B12+C12</f>
        <v>140327649</v>
      </c>
      <c r="E12" s="32">
        <f>E13+E19</f>
        <v>6866551.8699999992</v>
      </c>
      <c r="F12" s="32">
        <f>D12-E12</f>
        <v>133461097.13</v>
      </c>
      <c r="G12" s="33">
        <v>4.8899999999999997</v>
      </c>
      <c r="H12" s="2"/>
      <c r="I12" s="2"/>
      <c r="J12" s="2"/>
    </row>
    <row r="13" spans="1:10" x14ac:dyDescent="0.25">
      <c r="A13" s="23" t="s">
        <v>11</v>
      </c>
      <c r="B13" s="18">
        <f>+B14+B15+B16+B17+B18</f>
        <v>83758861</v>
      </c>
      <c r="C13" s="18"/>
      <c r="D13" s="17">
        <f t="shared" si="0"/>
        <v>83758861</v>
      </c>
      <c r="E13" s="18">
        <f>E14+E15+E18</f>
        <v>6014711.8699999992</v>
      </c>
      <c r="F13" s="18">
        <f t="shared" ref="F13:F44" si="1">D13-E13</f>
        <v>77744149.129999995</v>
      </c>
      <c r="G13" s="19">
        <v>7.18</v>
      </c>
      <c r="H13" s="2"/>
      <c r="I13" s="2"/>
      <c r="J13" s="2"/>
    </row>
    <row r="14" spans="1:10" x14ac:dyDescent="0.25">
      <c r="A14" s="24" t="s">
        <v>12</v>
      </c>
      <c r="B14" s="3">
        <v>68923967</v>
      </c>
      <c r="C14" s="4"/>
      <c r="D14" s="17">
        <f t="shared" si="0"/>
        <v>68923967</v>
      </c>
      <c r="E14" s="4">
        <v>4807242.0999999996</v>
      </c>
      <c r="F14" s="18">
        <f t="shared" si="1"/>
        <v>64116724.899999999</v>
      </c>
      <c r="G14" s="5">
        <v>6.97</v>
      </c>
      <c r="H14" s="2"/>
      <c r="I14" s="2"/>
      <c r="J14" s="2"/>
    </row>
    <row r="15" spans="1:10" x14ac:dyDescent="0.25">
      <c r="A15" s="24" t="s">
        <v>13</v>
      </c>
      <c r="B15" s="3">
        <v>5920000</v>
      </c>
      <c r="C15" s="4"/>
      <c r="D15" s="17">
        <f t="shared" si="0"/>
        <v>5920000</v>
      </c>
      <c r="E15" s="4">
        <v>478000</v>
      </c>
      <c r="F15" s="18">
        <f t="shared" si="1"/>
        <v>5442000</v>
      </c>
      <c r="G15" s="5">
        <v>8.07</v>
      </c>
      <c r="H15" s="2"/>
      <c r="I15" s="2"/>
      <c r="J15" s="2"/>
    </row>
    <row r="16" spans="1:10" x14ac:dyDescent="0.25">
      <c r="A16" s="24" t="s">
        <v>14</v>
      </c>
      <c r="B16" s="4"/>
      <c r="C16" s="6"/>
      <c r="D16" s="17">
        <f t="shared" si="0"/>
        <v>0</v>
      </c>
      <c r="E16" s="6"/>
      <c r="F16" s="18">
        <f t="shared" si="1"/>
        <v>0</v>
      </c>
      <c r="H16" s="2"/>
      <c r="I16" s="2"/>
      <c r="J16" s="2"/>
    </row>
    <row r="17" spans="1:10" x14ac:dyDescent="0.25">
      <c r="A17" s="24" t="s">
        <v>15</v>
      </c>
      <c r="B17" s="4"/>
      <c r="C17" s="4"/>
      <c r="D17" s="17">
        <f t="shared" si="0"/>
        <v>0</v>
      </c>
      <c r="E17" s="4"/>
      <c r="F17" s="18">
        <f t="shared" si="1"/>
        <v>0</v>
      </c>
      <c r="H17" s="2"/>
      <c r="I17" s="2"/>
      <c r="J17" s="2"/>
    </row>
    <row r="18" spans="1:10" x14ac:dyDescent="0.25">
      <c r="A18" s="24" t="s">
        <v>16</v>
      </c>
      <c r="B18" s="3">
        <v>8914894</v>
      </c>
      <c r="C18" s="4"/>
      <c r="D18" s="17">
        <f t="shared" si="0"/>
        <v>8914894</v>
      </c>
      <c r="E18" s="4">
        <v>729469.77</v>
      </c>
      <c r="F18" s="18">
        <f t="shared" si="1"/>
        <v>8185424.2300000004</v>
      </c>
      <c r="G18" s="7">
        <v>8.18</v>
      </c>
      <c r="H18" s="2"/>
      <c r="I18" s="2"/>
      <c r="J18" s="2"/>
    </row>
    <row r="19" spans="1:10" x14ac:dyDescent="0.25">
      <c r="A19" s="23" t="s">
        <v>17</v>
      </c>
      <c r="B19" s="18">
        <f>SUM(B20:B28)</f>
        <v>35109809</v>
      </c>
      <c r="C19" s="18">
        <f>SUM(C20:C28)</f>
        <v>0</v>
      </c>
      <c r="D19" s="17">
        <f t="shared" si="0"/>
        <v>35109809</v>
      </c>
      <c r="E19" s="18">
        <f>E20+E21+E22+E23+E24+E25+E26</f>
        <v>851840</v>
      </c>
      <c r="F19" s="18">
        <f t="shared" si="1"/>
        <v>34257969</v>
      </c>
      <c r="G19">
        <v>2.4300000000000002</v>
      </c>
      <c r="H19" s="2"/>
      <c r="I19" s="2"/>
      <c r="J19" s="2"/>
    </row>
    <row r="20" spans="1:10" x14ac:dyDescent="0.25">
      <c r="A20" s="24" t="s">
        <v>18</v>
      </c>
      <c r="B20" s="3">
        <v>14489144</v>
      </c>
      <c r="C20" s="4"/>
      <c r="D20" s="17">
        <f t="shared" si="0"/>
        <v>14489144</v>
      </c>
      <c r="E20" s="31">
        <v>851840</v>
      </c>
      <c r="F20" s="18">
        <f t="shared" si="1"/>
        <v>13637304</v>
      </c>
      <c r="G20" s="5">
        <v>5.88</v>
      </c>
      <c r="H20" s="2"/>
      <c r="I20" s="2"/>
      <c r="J20" s="2"/>
    </row>
    <row r="21" spans="1:10" x14ac:dyDescent="0.25">
      <c r="A21" s="24" t="s">
        <v>19</v>
      </c>
      <c r="B21" s="4">
        <v>12946230</v>
      </c>
      <c r="C21" s="4"/>
      <c r="D21" s="17">
        <f t="shared" si="0"/>
        <v>12946230</v>
      </c>
      <c r="E21" s="4"/>
      <c r="F21" s="18">
        <f t="shared" si="1"/>
        <v>12946230</v>
      </c>
      <c r="G21" s="5"/>
      <c r="H21" s="2"/>
      <c r="I21" s="2"/>
      <c r="J21" s="2"/>
    </row>
    <row r="22" spans="1:10" ht="18" customHeight="1" x14ac:dyDescent="0.25">
      <c r="A22" s="24" t="s">
        <v>20</v>
      </c>
      <c r="B22" s="4"/>
      <c r="C22" s="4"/>
      <c r="D22" s="17">
        <f t="shared" si="0"/>
        <v>0</v>
      </c>
      <c r="E22" s="4"/>
      <c r="F22" s="18">
        <f t="shared" si="1"/>
        <v>0</v>
      </c>
      <c r="G22" s="5"/>
      <c r="H22" s="2"/>
      <c r="I22" s="2"/>
      <c r="J22" s="2"/>
    </row>
    <row r="23" spans="1:10" x14ac:dyDescent="0.25">
      <c r="A23" s="24" t="s">
        <v>21</v>
      </c>
      <c r="B23" s="4">
        <v>1000000</v>
      </c>
      <c r="C23" s="4"/>
      <c r="D23" s="17">
        <f t="shared" si="0"/>
        <v>1000000</v>
      </c>
      <c r="E23" s="4"/>
      <c r="F23" s="18">
        <f t="shared" si="1"/>
        <v>1000000</v>
      </c>
      <c r="G23" s="5"/>
      <c r="H23" s="2"/>
      <c r="I23" s="2"/>
      <c r="J23" s="2"/>
    </row>
    <row r="24" spans="1:10" x14ac:dyDescent="0.25">
      <c r="A24" s="24" t="s">
        <v>22</v>
      </c>
      <c r="B24" s="4">
        <v>1350000</v>
      </c>
      <c r="C24" s="4"/>
      <c r="D24" s="17">
        <f t="shared" si="0"/>
        <v>1350000</v>
      </c>
      <c r="E24" s="4"/>
      <c r="F24" s="18">
        <f t="shared" si="1"/>
        <v>1350000</v>
      </c>
      <c r="G24" s="5"/>
      <c r="H24" s="2"/>
      <c r="I24" s="2"/>
      <c r="J24" s="2"/>
    </row>
    <row r="25" spans="1:10" x14ac:dyDescent="0.25">
      <c r="A25" s="24" t="s">
        <v>23</v>
      </c>
      <c r="B25" s="4">
        <v>152029</v>
      </c>
      <c r="C25" s="4"/>
      <c r="D25" s="17">
        <f t="shared" si="0"/>
        <v>152029</v>
      </c>
      <c r="E25" s="4"/>
      <c r="F25" s="18">
        <f t="shared" si="1"/>
        <v>152029</v>
      </c>
      <c r="G25" s="5"/>
      <c r="H25" s="2"/>
      <c r="I25" s="2"/>
      <c r="J25" s="2"/>
    </row>
    <row r="26" spans="1:10" ht="25.5" x14ac:dyDescent="0.25">
      <c r="A26" s="24" t="s">
        <v>24</v>
      </c>
      <c r="B26" s="4">
        <v>800000</v>
      </c>
      <c r="C26" s="4"/>
      <c r="D26" s="17">
        <f t="shared" si="0"/>
        <v>800000</v>
      </c>
      <c r="E26" s="4"/>
      <c r="F26" s="18">
        <f t="shared" si="1"/>
        <v>800000</v>
      </c>
      <c r="G26" s="5"/>
      <c r="H26" s="2"/>
      <c r="I26" s="2"/>
      <c r="J26" s="2"/>
    </row>
    <row r="27" spans="1:10" x14ac:dyDescent="0.25">
      <c r="A27" s="24" t="s">
        <v>25</v>
      </c>
      <c r="B27" s="4">
        <v>3277406</v>
      </c>
      <c r="C27" s="4"/>
      <c r="D27" s="17">
        <f t="shared" si="0"/>
        <v>3277406</v>
      </c>
      <c r="E27" s="4"/>
      <c r="F27" s="18">
        <f t="shared" si="1"/>
        <v>3277406</v>
      </c>
      <c r="G27" s="5"/>
      <c r="H27" s="2"/>
      <c r="I27" s="2"/>
      <c r="J27" s="2"/>
    </row>
    <row r="28" spans="1:10" x14ac:dyDescent="0.25">
      <c r="A28" s="24" t="s">
        <v>26</v>
      </c>
      <c r="B28" s="4">
        <v>1095000</v>
      </c>
      <c r="C28" s="4"/>
      <c r="D28" s="17">
        <f t="shared" si="0"/>
        <v>1095000</v>
      </c>
      <c r="E28" s="4"/>
      <c r="F28" s="18">
        <f t="shared" si="1"/>
        <v>1095000</v>
      </c>
      <c r="G28" s="5"/>
      <c r="H28" s="2"/>
      <c r="I28" s="2"/>
      <c r="J28" s="2"/>
    </row>
    <row r="29" spans="1:10" x14ac:dyDescent="0.25">
      <c r="A29" s="23" t="s">
        <v>27</v>
      </c>
      <c r="B29" s="18">
        <f>SUM(B30:B38)</f>
        <v>4511613</v>
      </c>
      <c r="C29" s="18">
        <f>SUM(C30:C38)</f>
        <v>0</v>
      </c>
      <c r="D29" s="17">
        <f t="shared" si="0"/>
        <v>4511613</v>
      </c>
      <c r="E29" s="18"/>
      <c r="F29" s="18">
        <f t="shared" si="1"/>
        <v>4511613</v>
      </c>
      <c r="G29" s="19"/>
      <c r="H29" s="2"/>
      <c r="I29" s="2"/>
      <c r="J29" s="2"/>
    </row>
    <row r="30" spans="1:10" x14ac:dyDescent="0.25">
      <c r="A30" s="24" t="s">
        <v>28</v>
      </c>
      <c r="B30" s="4">
        <v>360000</v>
      </c>
      <c r="C30" s="4"/>
      <c r="D30" s="17">
        <f t="shared" si="0"/>
        <v>360000</v>
      </c>
      <c r="E30" s="4"/>
      <c r="F30" s="18">
        <f t="shared" si="1"/>
        <v>360000</v>
      </c>
      <c r="G30" s="5"/>
      <c r="H30" s="2"/>
      <c r="I30" s="2"/>
      <c r="J30" s="2"/>
    </row>
    <row r="31" spans="1:10" x14ac:dyDescent="0.25">
      <c r="A31" s="24" t="s">
        <v>29</v>
      </c>
      <c r="B31" s="4"/>
      <c r="C31" s="4"/>
      <c r="D31" s="17">
        <f t="shared" si="0"/>
        <v>0</v>
      </c>
      <c r="E31" s="4"/>
      <c r="F31" s="18">
        <f t="shared" si="1"/>
        <v>0</v>
      </c>
      <c r="G31" s="5"/>
      <c r="H31" s="2"/>
      <c r="I31" s="2"/>
      <c r="J31" s="2"/>
    </row>
    <row r="32" spans="1:10" x14ac:dyDescent="0.25">
      <c r="A32" s="24" t="s">
        <v>30</v>
      </c>
      <c r="B32" s="4">
        <v>185000</v>
      </c>
      <c r="C32" s="4"/>
      <c r="D32" s="17">
        <f t="shared" si="0"/>
        <v>185000</v>
      </c>
      <c r="E32" s="4"/>
      <c r="F32" s="18">
        <f t="shared" si="1"/>
        <v>185000</v>
      </c>
      <c r="G32" s="5"/>
      <c r="H32" s="2"/>
      <c r="I32" s="2"/>
      <c r="J32" s="2"/>
    </row>
    <row r="33" spans="1:10" x14ac:dyDescent="0.25">
      <c r="A33" s="24" t="s">
        <v>31</v>
      </c>
      <c r="B33" s="4"/>
      <c r="C33" s="4"/>
      <c r="D33" s="17">
        <f t="shared" si="0"/>
        <v>0</v>
      </c>
      <c r="E33" s="4"/>
      <c r="F33" s="18">
        <f t="shared" si="1"/>
        <v>0</v>
      </c>
      <c r="G33" s="5"/>
      <c r="H33" s="2"/>
      <c r="I33" s="2"/>
      <c r="J33" s="2"/>
    </row>
    <row r="34" spans="1:10" x14ac:dyDescent="0.25">
      <c r="A34" s="24" t="s">
        <v>32</v>
      </c>
      <c r="B34" s="4"/>
      <c r="C34" s="4"/>
      <c r="D34" s="17">
        <f t="shared" si="0"/>
        <v>0</v>
      </c>
      <c r="E34" s="4"/>
      <c r="F34" s="18">
        <f t="shared" si="1"/>
        <v>0</v>
      </c>
      <c r="G34" s="5"/>
      <c r="H34" s="2"/>
      <c r="I34" s="2"/>
      <c r="J34" s="2"/>
    </row>
    <row r="35" spans="1:10" x14ac:dyDescent="0.25">
      <c r="A35" s="24" t="s">
        <v>33</v>
      </c>
      <c r="B35" s="4">
        <v>1988313</v>
      </c>
      <c r="C35" s="4"/>
      <c r="D35" s="17">
        <f t="shared" si="0"/>
        <v>1988313</v>
      </c>
      <c r="E35" s="4"/>
      <c r="F35" s="18">
        <f t="shared" si="1"/>
        <v>1988313</v>
      </c>
      <c r="G35" s="5"/>
      <c r="H35" s="2"/>
      <c r="I35" s="2"/>
      <c r="J35" s="2"/>
    </row>
    <row r="36" spans="1:10" x14ac:dyDescent="0.25">
      <c r="A36" s="24" t="s">
        <v>34</v>
      </c>
      <c r="B36" s="4">
        <v>1548300</v>
      </c>
      <c r="C36" s="4"/>
      <c r="D36" s="17">
        <f t="shared" si="0"/>
        <v>1548300</v>
      </c>
      <c r="E36" s="4"/>
      <c r="F36" s="18">
        <f t="shared" si="1"/>
        <v>1548300</v>
      </c>
      <c r="G36" s="5"/>
      <c r="H36" s="2"/>
      <c r="I36" s="2"/>
      <c r="J36" s="2"/>
    </row>
    <row r="37" spans="1:10" x14ac:dyDescent="0.25">
      <c r="A37" s="24" t="s">
        <v>35</v>
      </c>
      <c r="B37" s="4"/>
      <c r="C37" s="4"/>
      <c r="D37" s="17">
        <f t="shared" si="0"/>
        <v>0</v>
      </c>
      <c r="E37" s="4"/>
      <c r="F37" s="18">
        <f t="shared" si="1"/>
        <v>0</v>
      </c>
      <c r="G37" s="5"/>
      <c r="H37" s="2"/>
      <c r="I37" s="2"/>
      <c r="J37" s="2"/>
    </row>
    <row r="38" spans="1:10" x14ac:dyDescent="0.25">
      <c r="A38" s="24" t="s">
        <v>36</v>
      </c>
      <c r="B38" s="4">
        <v>430000</v>
      </c>
      <c r="C38" s="4"/>
      <c r="D38" s="17">
        <f t="shared" si="0"/>
        <v>430000</v>
      </c>
      <c r="E38" s="4"/>
      <c r="F38" s="18">
        <f t="shared" si="1"/>
        <v>430000</v>
      </c>
      <c r="G38" s="5"/>
      <c r="H38" s="2"/>
      <c r="I38" s="2"/>
      <c r="J38" s="2"/>
    </row>
    <row r="39" spans="1:10" x14ac:dyDescent="0.25">
      <c r="A39" s="23" t="s">
        <v>37</v>
      </c>
      <c r="B39" s="18">
        <f>SUM(B40:B46)</f>
        <v>13417366</v>
      </c>
      <c r="C39" s="18">
        <f>SUM(C40:C46)</f>
        <v>0</v>
      </c>
      <c r="D39" s="17">
        <f t="shared" si="0"/>
        <v>13417366</v>
      </c>
      <c r="E39" s="18"/>
      <c r="F39" s="18">
        <f t="shared" si="1"/>
        <v>13417366</v>
      </c>
      <c r="G39" s="19"/>
      <c r="H39" s="2"/>
      <c r="I39" s="2"/>
      <c r="J39" s="2"/>
    </row>
    <row r="40" spans="1:10" x14ac:dyDescent="0.25">
      <c r="A40" s="24" t="s">
        <v>38</v>
      </c>
      <c r="B40" s="4">
        <v>9000000</v>
      </c>
      <c r="C40" s="8"/>
      <c r="D40" s="17">
        <f t="shared" si="0"/>
        <v>9000000</v>
      </c>
      <c r="E40" s="8"/>
      <c r="F40" s="18">
        <f t="shared" si="1"/>
        <v>9000000</v>
      </c>
      <c r="G40" s="9"/>
      <c r="H40" s="2"/>
      <c r="I40" s="2"/>
      <c r="J40" s="2"/>
    </row>
    <row r="41" spans="1:10" x14ac:dyDescent="0.25">
      <c r="A41" s="24" t="s">
        <v>39</v>
      </c>
      <c r="B41" s="4"/>
      <c r="C41" s="6"/>
      <c r="D41" s="17">
        <f t="shared" si="0"/>
        <v>0</v>
      </c>
      <c r="E41" s="6"/>
      <c r="F41" s="18">
        <f t="shared" si="1"/>
        <v>0</v>
      </c>
      <c r="G41" s="7"/>
      <c r="H41" s="2"/>
      <c r="I41" s="2"/>
      <c r="J41" s="2"/>
    </row>
    <row r="42" spans="1:10" x14ac:dyDescent="0.25">
      <c r="A42" s="24" t="s">
        <v>40</v>
      </c>
      <c r="B42" s="4"/>
      <c r="C42" s="6"/>
      <c r="D42" s="17">
        <f t="shared" si="0"/>
        <v>0</v>
      </c>
      <c r="E42" s="6"/>
      <c r="F42" s="18">
        <f t="shared" si="1"/>
        <v>0</v>
      </c>
      <c r="G42" s="7"/>
      <c r="H42" s="2"/>
      <c r="I42" s="2"/>
      <c r="J42" s="2"/>
    </row>
    <row r="43" spans="1:10" x14ac:dyDescent="0.25">
      <c r="A43" s="24" t="s">
        <v>41</v>
      </c>
      <c r="B43" s="4"/>
      <c r="C43" s="6"/>
      <c r="D43" s="17">
        <f t="shared" si="0"/>
        <v>0</v>
      </c>
      <c r="E43" s="6"/>
      <c r="F43" s="18">
        <f t="shared" si="1"/>
        <v>0</v>
      </c>
      <c r="G43" s="7"/>
      <c r="H43" s="2"/>
      <c r="I43" s="2"/>
      <c r="J43" s="2"/>
    </row>
    <row r="44" spans="1:10" x14ac:dyDescent="0.25">
      <c r="A44" s="24" t="s">
        <v>42</v>
      </c>
      <c r="B44" s="4"/>
      <c r="C44" s="6"/>
      <c r="D44" s="17">
        <f t="shared" ref="D44:D75" si="2">B44+C44</f>
        <v>0</v>
      </c>
      <c r="E44" s="6"/>
      <c r="F44" s="18">
        <f t="shared" si="1"/>
        <v>0</v>
      </c>
      <c r="G44" s="7"/>
      <c r="H44" s="2"/>
      <c r="I44" s="2"/>
      <c r="J44" s="2"/>
    </row>
    <row r="45" spans="1:10" x14ac:dyDescent="0.25">
      <c r="A45" s="24" t="s">
        <v>43</v>
      </c>
      <c r="B45" s="4">
        <v>4417366</v>
      </c>
      <c r="C45" s="6"/>
      <c r="D45" s="17">
        <f t="shared" si="2"/>
        <v>4417366</v>
      </c>
      <c r="E45" s="6"/>
      <c r="F45" s="18">
        <f t="shared" ref="F45:F76" si="3">D45-E45</f>
        <v>4417366</v>
      </c>
      <c r="G45" s="7"/>
      <c r="H45" s="2"/>
      <c r="I45" s="2"/>
      <c r="J45" s="2"/>
    </row>
    <row r="46" spans="1:10" x14ac:dyDescent="0.25">
      <c r="A46" s="24" t="s">
        <v>44</v>
      </c>
      <c r="B46" s="4"/>
      <c r="C46" s="6"/>
      <c r="D46" s="17">
        <f t="shared" si="2"/>
        <v>0</v>
      </c>
      <c r="E46" s="6"/>
      <c r="F46" s="18">
        <f t="shared" si="3"/>
        <v>0</v>
      </c>
      <c r="G46" s="7"/>
      <c r="H46" s="2"/>
      <c r="I46" s="2"/>
      <c r="J46" s="2"/>
    </row>
    <row r="47" spans="1:10" x14ac:dyDescent="0.25">
      <c r="A47" s="23" t="s">
        <v>45</v>
      </c>
      <c r="B47" s="10"/>
      <c r="C47" s="8"/>
      <c r="D47" s="17">
        <f t="shared" si="2"/>
        <v>0</v>
      </c>
      <c r="E47" s="8"/>
      <c r="F47" s="18">
        <f t="shared" si="3"/>
        <v>0</v>
      </c>
      <c r="G47" s="9"/>
      <c r="H47" s="2"/>
      <c r="I47" s="2"/>
      <c r="J47" s="2"/>
    </row>
    <row r="48" spans="1:10" x14ac:dyDescent="0.25">
      <c r="A48" s="24" t="s">
        <v>46</v>
      </c>
      <c r="B48" s="4"/>
      <c r="C48" s="6"/>
      <c r="D48" s="17">
        <f t="shared" si="2"/>
        <v>0</v>
      </c>
      <c r="E48" s="6"/>
      <c r="F48" s="18">
        <f t="shared" si="3"/>
        <v>0</v>
      </c>
      <c r="G48" s="7"/>
      <c r="H48" s="2"/>
      <c r="I48" s="2"/>
      <c r="J48" s="2"/>
    </row>
    <row r="49" spans="1:10" x14ac:dyDescent="0.25">
      <c r="A49" s="24" t="s">
        <v>47</v>
      </c>
      <c r="B49" s="4"/>
      <c r="C49" s="6"/>
      <c r="D49" s="17">
        <f t="shared" si="2"/>
        <v>0</v>
      </c>
      <c r="E49" s="6"/>
      <c r="F49" s="18">
        <f t="shared" si="3"/>
        <v>0</v>
      </c>
      <c r="G49" s="7"/>
      <c r="H49" s="2"/>
      <c r="I49" s="2"/>
      <c r="J49" s="2"/>
    </row>
    <row r="50" spans="1:10" x14ac:dyDescent="0.25">
      <c r="A50" s="24" t="s">
        <v>48</v>
      </c>
      <c r="B50" s="4"/>
      <c r="C50" s="6"/>
      <c r="D50" s="17">
        <f t="shared" si="2"/>
        <v>0</v>
      </c>
      <c r="E50" s="6"/>
      <c r="F50" s="18">
        <f t="shared" si="3"/>
        <v>0</v>
      </c>
      <c r="G50" s="7"/>
      <c r="H50" s="2"/>
      <c r="I50" s="2"/>
      <c r="J50" s="2"/>
    </row>
    <row r="51" spans="1:10" x14ac:dyDescent="0.25">
      <c r="A51" s="24" t="s">
        <v>49</v>
      </c>
      <c r="B51" s="4"/>
      <c r="C51" s="6"/>
      <c r="D51" s="17">
        <f t="shared" si="2"/>
        <v>0</v>
      </c>
      <c r="E51" s="6"/>
      <c r="F51" s="18">
        <f t="shared" si="3"/>
        <v>0</v>
      </c>
      <c r="G51" s="7"/>
      <c r="H51" s="2"/>
      <c r="I51" s="2"/>
      <c r="J51" s="2"/>
    </row>
    <row r="52" spans="1:10" x14ac:dyDescent="0.25">
      <c r="A52" s="24" t="s">
        <v>50</v>
      </c>
      <c r="B52" s="4"/>
      <c r="C52" s="6"/>
      <c r="D52" s="17">
        <f t="shared" si="2"/>
        <v>0</v>
      </c>
      <c r="E52" s="6"/>
      <c r="F52" s="18">
        <f t="shared" si="3"/>
        <v>0</v>
      </c>
      <c r="G52" s="7"/>
      <c r="H52" s="2"/>
      <c r="I52" s="2"/>
      <c r="J52" s="2"/>
    </row>
    <row r="53" spans="1:10" x14ac:dyDescent="0.25">
      <c r="A53" s="24" t="s">
        <v>51</v>
      </c>
      <c r="B53" s="4"/>
      <c r="C53" s="6"/>
      <c r="D53" s="17">
        <f t="shared" si="2"/>
        <v>0</v>
      </c>
      <c r="E53" s="6"/>
      <c r="F53" s="18">
        <f t="shared" si="3"/>
        <v>0</v>
      </c>
      <c r="G53" s="7"/>
      <c r="H53" s="2"/>
      <c r="I53" s="2"/>
      <c r="J53" s="2"/>
    </row>
    <row r="54" spans="1:10" x14ac:dyDescent="0.25">
      <c r="A54" s="24" t="s">
        <v>52</v>
      </c>
      <c r="B54" s="4"/>
      <c r="C54" s="6"/>
      <c r="D54" s="17">
        <f t="shared" si="2"/>
        <v>0</v>
      </c>
      <c r="E54" s="6"/>
      <c r="F54" s="18">
        <f t="shared" si="3"/>
        <v>0</v>
      </c>
      <c r="G54" s="7"/>
      <c r="H54" s="2"/>
      <c r="I54" s="2"/>
      <c r="J54" s="2"/>
    </row>
    <row r="55" spans="1:10" x14ac:dyDescent="0.25">
      <c r="A55" s="23" t="s">
        <v>53</v>
      </c>
      <c r="B55" s="18">
        <f>SUM(B56:B64)</f>
        <v>3530000</v>
      </c>
      <c r="C55" s="10">
        <f>SUM(C56:C64)</f>
        <v>0</v>
      </c>
      <c r="D55" s="17">
        <f t="shared" si="2"/>
        <v>3530000</v>
      </c>
      <c r="E55" s="10"/>
      <c r="F55" s="18">
        <f t="shared" si="3"/>
        <v>3530000</v>
      </c>
      <c r="G55" s="20"/>
      <c r="H55" s="2"/>
      <c r="I55" s="2"/>
      <c r="J55" s="2"/>
    </row>
    <row r="56" spans="1:10" x14ac:dyDescent="0.25">
      <c r="A56" s="24" t="s">
        <v>54</v>
      </c>
      <c r="B56" s="4">
        <v>50000</v>
      </c>
      <c r="C56" s="8"/>
      <c r="D56" s="17">
        <f t="shared" si="2"/>
        <v>50000</v>
      </c>
      <c r="E56" s="8"/>
      <c r="F56" s="18">
        <f t="shared" si="3"/>
        <v>50000</v>
      </c>
      <c r="G56" s="9"/>
      <c r="H56" s="2"/>
      <c r="I56" s="2"/>
      <c r="J56" s="2"/>
    </row>
    <row r="57" spans="1:10" x14ac:dyDescent="0.25">
      <c r="A57" s="24" t="s">
        <v>55</v>
      </c>
      <c r="B57" s="4"/>
      <c r="C57" s="4"/>
      <c r="D57" s="17">
        <f t="shared" si="2"/>
        <v>0</v>
      </c>
      <c r="E57" s="4"/>
      <c r="F57" s="18">
        <f t="shared" si="3"/>
        <v>0</v>
      </c>
      <c r="G57" s="5"/>
      <c r="H57" s="2"/>
      <c r="I57" s="2"/>
      <c r="J57" s="2"/>
    </row>
    <row r="58" spans="1:10" x14ac:dyDescent="0.25">
      <c r="A58" s="24" t="s">
        <v>56</v>
      </c>
      <c r="B58" s="4"/>
      <c r="C58" s="8"/>
      <c r="D58" s="17">
        <f t="shared" si="2"/>
        <v>0</v>
      </c>
      <c r="E58" s="8"/>
      <c r="F58" s="18">
        <f t="shared" si="3"/>
        <v>0</v>
      </c>
      <c r="G58" s="9"/>
      <c r="H58" s="2"/>
      <c r="I58" s="2"/>
      <c r="J58" s="2"/>
    </row>
    <row r="59" spans="1:10" x14ac:dyDescent="0.25">
      <c r="A59" s="24" t="s">
        <v>57</v>
      </c>
      <c r="B59" s="4"/>
      <c r="C59" s="6"/>
      <c r="D59" s="17">
        <f t="shared" si="2"/>
        <v>0</v>
      </c>
      <c r="E59" s="6"/>
      <c r="F59" s="18">
        <f t="shared" si="3"/>
        <v>0</v>
      </c>
      <c r="G59" s="7"/>
      <c r="H59" s="2"/>
      <c r="I59" s="2"/>
      <c r="J59" s="2"/>
    </row>
    <row r="60" spans="1:10" x14ac:dyDescent="0.25">
      <c r="A60" s="24" t="s">
        <v>58</v>
      </c>
      <c r="B60" s="4"/>
      <c r="C60" s="6"/>
      <c r="D60" s="17">
        <f t="shared" si="2"/>
        <v>0</v>
      </c>
      <c r="E60" s="6"/>
      <c r="F60" s="18">
        <f t="shared" si="3"/>
        <v>0</v>
      </c>
      <c r="G60" s="7"/>
      <c r="H60" s="2"/>
      <c r="I60" s="2"/>
      <c r="J60" s="2"/>
    </row>
    <row r="61" spans="1:10" x14ac:dyDescent="0.25">
      <c r="A61" s="24" t="s">
        <v>59</v>
      </c>
      <c r="B61" s="4"/>
      <c r="C61" s="6"/>
      <c r="D61" s="17">
        <f t="shared" si="2"/>
        <v>0</v>
      </c>
      <c r="E61" s="6"/>
      <c r="F61" s="18">
        <f t="shared" si="3"/>
        <v>0</v>
      </c>
      <c r="G61" s="7"/>
      <c r="H61" s="2"/>
      <c r="I61" s="2"/>
      <c r="J61" s="2"/>
    </row>
    <row r="62" spans="1:10" x14ac:dyDescent="0.25">
      <c r="A62" s="24" t="s">
        <v>60</v>
      </c>
      <c r="B62" s="4">
        <v>2480000</v>
      </c>
      <c r="C62" s="6"/>
      <c r="D62" s="17">
        <f t="shared" si="2"/>
        <v>2480000</v>
      </c>
      <c r="E62" s="6"/>
      <c r="F62" s="18">
        <f t="shared" si="3"/>
        <v>2480000</v>
      </c>
      <c r="G62" s="7"/>
      <c r="H62" s="2"/>
      <c r="I62" s="2"/>
      <c r="J62" s="2"/>
    </row>
    <row r="63" spans="1:10" x14ac:dyDescent="0.25">
      <c r="A63" s="24" t="s">
        <v>61</v>
      </c>
      <c r="B63" s="4">
        <v>1000000</v>
      </c>
      <c r="C63" s="6"/>
      <c r="D63" s="17">
        <f t="shared" si="2"/>
        <v>1000000</v>
      </c>
      <c r="E63" s="6"/>
      <c r="F63" s="18">
        <f t="shared" si="3"/>
        <v>1000000</v>
      </c>
      <c r="G63" s="7"/>
      <c r="H63" s="2"/>
      <c r="I63" s="2"/>
      <c r="J63" s="2"/>
    </row>
    <row r="64" spans="1:10" x14ac:dyDescent="0.25">
      <c r="A64" s="24" t="s">
        <v>62</v>
      </c>
      <c r="B64" s="4"/>
      <c r="C64" s="6"/>
      <c r="D64" s="17">
        <f t="shared" si="2"/>
        <v>0</v>
      </c>
      <c r="E64" s="6"/>
      <c r="F64" s="18">
        <f t="shared" si="3"/>
        <v>0</v>
      </c>
      <c r="G64" s="7"/>
      <c r="H64" s="2"/>
      <c r="I64" s="2"/>
      <c r="J64" s="2"/>
    </row>
    <row r="65" spans="1:10" x14ac:dyDescent="0.25">
      <c r="A65" s="23" t="s">
        <v>63</v>
      </c>
      <c r="B65" s="10">
        <f>+B66</f>
        <v>0</v>
      </c>
      <c r="C65" s="8"/>
      <c r="D65" s="17">
        <f t="shared" si="2"/>
        <v>0</v>
      </c>
      <c r="E65" s="8"/>
      <c r="F65" s="18">
        <f t="shared" si="3"/>
        <v>0</v>
      </c>
      <c r="G65" s="9"/>
      <c r="H65" s="2"/>
      <c r="I65" s="2"/>
      <c r="J65" s="2"/>
    </row>
    <row r="66" spans="1:10" x14ac:dyDescent="0.25">
      <c r="A66" s="24" t="s">
        <v>64</v>
      </c>
      <c r="B66" s="3"/>
      <c r="C66" s="6"/>
      <c r="D66" s="17">
        <f t="shared" si="2"/>
        <v>0</v>
      </c>
      <c r="E66" s="6"/>
      <c r="F66" s="18">
        <f t="shared" si="3"/>
        <v>0</v>
      </c>
      <c r="G66" s="7"/>
      <c r="H66" s="2"/>
      <c r="I66" s="2"/>
      <c r="J66" s="2"/>
    </row>
    <row r="67" spans="1:10" x14ac:dyDescent="0.25">
      <c r="A67" s="24" t="s">
        <v>65</v>
      </c>
      <c r="B67" s="3"/>
      <c r="C67" s="6"/>
      <c r="D67" s="17">
        <f t="shared" si="2"/>
        <v>0</v>
      </c>
      <c r="E67" s="6"/>
      <c r="F67" s="18">
        <f t="shared" si="3"/>
        <v>0</v>
      </c>
      <c r="G67" s="7"/>
      <c r="H67" s="2"/>
      <c r="I67" s="2"/>
      <c r="J67" s="2"/>
    </row>
    <row r="68" spans="1:10" x14ac:dyDescent="0.25">
      <c r="A68" s="24" t="s">
        <v>66</v>
      </c>
      <c r="B68" s="4"/>
      <c r="C68" s="6"/>
      <c r="D68" s="17">
        <f t="shared" si="2"/>
        <v>0</v>
      </c>
      <c r="E68" s="6"/>
      <c r="F68" s="18">
        <f t="shared" si="3"/>
        <v>0</v>
      </c>
      <c r="G68" s="7"/>
      <c r="H68" s="2"/>
      <c r="I68" s="2"/>
      <c r="J68" s="2"/>
    </row>
    <row r="69" spans="1:10" ht="25.5" x14ac:dyDescent="0.25">
      <c r="A69" s="24" t="s">
        <v>67</v>
      </c>
      <c r="B69" s="4"/>
      <c r="C69" s="6"/>
      <c r="D69" s="17">
        <f t="shared" si="2"/>
        <v>0</v>
      </c>
      <c r="E69" s="6"/>
      <c r="F69" s="18">
        <f t="shared" si="3"/>
        <v>0</v>
      </c>
      <c r="G69" s="7"/>
      <c r="H69" s="2"/>
      <c r="I69" s="2"/>
      <c r="J69" s="2"/>
    </row>
    <row r="70" spans="1:10" x14ac:dyDescent="0.25">
      <c r="A70" s="23" t="s">
        <v>68</v>
      </c>
      <c r="B70" s="10"/>
      <c r="C70" s="8"/>
      <c r="D70" s="17">
        <f t="shared" si="2"/>
        <v>0</v>
      </c>
      <c r="E70" s="8"/>
      <c r="F70" s="18">
        <f t="shared" si="3"/>
        <v>0</v>
      </c>
      <c r="G70" s="9"/>
      <c r="H70" s="2"/>
      <c r="I70" s="2"/>
      <c r="J70" s="2"/>
    </row>
    <row r="71" spans="1:10" x14ac:dyDescent="0.25">
      <c r="A71" s="24" t="s">
        <v>69</v>
      </c>
      <c r="B71" s="4"/>
      <c r="C71" s="6"/>
      <c r="D71" s="17">
        <f t="shared" si="2"/>
        <v>0</v>
      </c>
      <c r="E71" s="6"/>
      <c r="F71" s="18">
        <f t="shared" si="3"/>
        <v>0</v>
      </c>
      <c r="G71" s="7"/>
      <c r="H71" s="2"/>
      <c r="I71" s="2"/>
      <c r="J71" s="2"/>
    </row>
    <row r="72" spans="1:10" x14ac:dyDescent="0.25">
      <c r="A72" s="24" t="s">
        <v>70</v>
      </c>
      <c r="B72" s="4"/>
      <c r="C72" s="6"/>
      <c r="D72" s="17">
        <f t="shared" si="2"/>
        <v>0</v>
      </c>
      <c r="E72" s="6"/>
      <c r="F72" s="18">
        <f t="shared" si="3"/>
        <v>0</v>
      </c>
      <c r="G72" s="7"/>
      <c r="H72" s="2"/>
      <c r="I72" s="2"/>
      <c r="J72" s="2"/>
    </row>
    <row r="73" spans="1:10" x14ac:dyDescent="0.25">
      <c r="A73" s="23" t="s">
        <v>71</v>
      </c>
      <c r="B73" s="10"/>
      <c r="C73" s="8"/>
      <c r="D73" s="17">
        <f t="shared" si="2"/>
        <v>0</v>
      </c>
      <c r="E73" s="8"/>
      <c r="F73" s="18">
        <f t="shared" si="3"/>
        <v>0</v>
      </c>
      <c r="G73" s="9"/>
      <c r="H73" s="2"/>
      <c r="I73" s="2"/>
      <c r="J73" s="2"/>
    </row>
    <row r="74" spans="1:10" x14ac:dyDescent="0.25">
      <c r="A74" s="24" t="s">
        <v>72</v>
      </c>
      <c r="B74" s="4"/>
      <c r="C74" s="6"/>
      <c r="D74" s="17">
        <f t="shared" si="2"/>
        <v>0</v>
      </c>
      <c r="E74" s="6"/>
      <c r="F74" s="18">
        <f t="shared" si="3"/>
        <v>0</v>
      </c>
      <c r="G74" s="7"/>
      <c r="H74" s="2"/>
      <c r="I74" s="2"/>
      <c r="J74" s="2"/>
    </row>
    <row r="75" spans="1:10" x14ac:dyDescent="0.25">
      <c r="A75" s="24" t="s">
        <v>73</v>
      </c>
      <c r="B75" s="4"/>
      <c r="C75" s="6"/>
      <c r="D75" s="17">
        <f t="shared" si="2"/>
        <v>0</v>
      </c>
      <c r="E75" s="6"/>
      <c r="F75" s="18">
        <f t="shared" si="3"/>
        <v>0</v>
      </c>
      <c r="G75" s="7"/>
      <c r="H75" s="2"/>
      <c r="I75" s="2"/>
      <c r="J75" s="2"/>
    </row>
    <row r="76" spans="1:10" x14ac:dyDescent="0.25">
      <c r="A76" s="24" t="s">
        <v>74</v>
      </c>
      <c r="B76" s="4"/>
      <c r="C76" s="6"/>
      <c r="D76" s="17">
        <f t="shared" ref="D76" si="4">B76+C76</f>
        <v>0</v>
      </c>
      <c r="E76" s="6"/>
      <c r="F76" s="18">
        <f t="shared" si="3"/>
        <v>0</v>
      </c>
      <c r="G76" s="7"/>
      <c r="H76" s="2"/>
      <c r="I76" s="2"/>
      <c r="J76" s="2"/>
    </row>
    <row r="77" spans="1:10" x14ac:dyDescent="0.25">
      <c r="A77" s="25" t="s">
        <v>75</v>
      </c>
      <c r="B77" s="10">
        <f>+B12</f>
        <v>140327649</v>
      </c>
      <c r="C77" s="10">
        <f>+C12</f>
        <v>0</v>
      </c>
      <c r="D77" s="17">
        <f>D12</f>
        <v>140327649</v>
      </c>
      <c r="E77" s="10"/>
      <c r="F77" s="18">
        <f>F12</f>
        <v>133461097.13</v>
      </c>
      <c r="G77" s="20"/>
      <c r="H77" s="2"/>
      <c r="I77" s="2"/>
      <c r="J77" s="2"/>
    </row>
    <row r="78" spans="1:10" x14ac:dyDescent="0.25">
      <c r="A78" s="23" t="s">
        <v>76</v>
      </c>
      <c r="B78" s="21"/>
      <c r="C78" s="6"/>
      <c r="D78" s="17">
        <f t="shared" ref="D78:D88" si="5">B78+C78</f>
        <v>0</v>
      </c>
      <c r="E78" s="6"/>
      <c r="F78" s="18">
        <f t="shared" ref="F78:F88" si="6">D78-E78</f>
        <v>0</v>
      </c>
      <c r="G78" s="7"/>
      <c r="H78" s="2"/>
      <c r="I78" s="2"/>
      <c r="J78" s="2"/>
    </row>
    <row r="79" spans="1:10" x14ac:dyDescent="0.25">
      <c r="A79" s="23" t="s">
        <v>77</v>
      </c>
      <c r="B79" s="10"/>
      <c r="C79" s="8"/>
      <c r="D79" s="17">
        <f t="shared" si="5"/>
        <v>0</v>
      </c>
      <c r="E79" s="8"/>
      <c r="F79" s="18">
        <f t="shared" si="6"/>
        <v>0</v>
      </c>
      <c r="G79" s="9"/>
      <c r="H79" s="2"/>
      <c r="I79" s="2"/>
      <c r="J79" s="2"/>
    </row>
    <row r="80" spans="1:10" x14ac:dyDescent="0.25">
      <c r="A80" s="24" t="s">
        <v>78</v>
      </c>
      <c r="B80" s="4">
        <v>0</v>
      </c>
      <c r="C80" s="6"/>
      <c r="D80" s="17">
        <f t="shared" si="5"/>
        <v>0</v>
      </c>
      <c r="E80" s="6"/>
      <c r="F80" s="18">
        <f t="shared" si="6"/>
        <v>0</v>
      </c>
      <c r="G80" s="7"/>
      <c r="H80" s="2"/>
      <c r="I80" s="2"/>
      <c r="J80" s="2"/>
    </row>
    <row r="81" spans="1:10" x14ac:dyDescent="0.25">
      <c r="A81" s="24" t="s">
        <v>79</v>
      </c>
      <c r="B81" s="4">
        <v>0</v>
      </c>
      <c r="C81" s="6"/>
      <c r="D81" s="17">
        <f t="shared" si="5"/>
        <v>0</v>
      </c>
      <c r="E81" s="6"/>
      <c r="F81" s="18">
        <f t="shared" si="6"/>
        <v>0</v>
      </c>
      <c r="G81" s="7"/>
      <c r="H81" s="2"/>
      <c r="I81" s="2"/>
      <c r="J81" s="2"/>
    </row>
    <row r="82" spans="1:10" x14ac:dyDescent="0.25">
      <c r="A82" s="23" t="s">
        <v>80</v>
      </c>
      <c r="B82" s="10"/>
      <c r="C82" s="8"/>
      <c r="D82" s="17">
        <f t="shared" si="5"/>
        <v>0</v>
      </c>
      <c r="E82" s="8"/>
      <c r="F82" s="18">
        <f t="shared" si="6"/>
        <v>0</v>
      </c>
      <c r="G82" s="9"/>
      <c r="H82" s="2"/>
      <c r="I82" s="2"/>
      <c r="J82" s="2"/>
    </row>
    <row r="83" spans="1:10" x14ac:dyDescent="0.25">
      <c r="A83" s="24" t="s">
        <v>81</v>
      </c>
      <c r="B83" s="4">
        <v>0</v>
      </c>
      <c r="C83" s="6"/>
      <c r="D83" s="17">
        <f t="shared" si="5"/>
        <v>0</v>
      </c>
      <c r="E83" s="6"/>
      <c r="F83" s="18">
        <f t="shared" si="6"/>
        <v>0</v>
      </c>
      <c r="G83" s="7"/>
      <c r="H83" s="2"/>
      <c r="I83" s="2"/>
      <c r="J83" s="2"/>
    </row>
    <row r="84" spans="1:10" x14ac:dyDescent="0.25">
      <c r="A84" s="24" t="s">
        <v>82</v>
      </c>
      <c r="B84" s="4">
        <v>0</v>
      </c>
      <c r="C84" s="6"/>
      <c r="D84" s="17">
        <f t="shared" si="5"/>
        <v>0</v>
      </c>
      <c r="E84" s="6"/>
      <c r="F84" s="18">
        <f t="shared" si="6"/>
        <v>0</v>
      </c>
      <c r="G84" s="7"/>
      <c r="H84" s="2"/>
      <c r="I84" s="2"/>
      <c r="J84" s="2"/>
    </row>
    <row r="85" spans="1:10" x14ac:dyDescent="0.25">
      <c r="A85" s="23" t="s">
        <v>83</v>
      </c>
      <c r="B85" s="10"/>
      <c r="C85" s="8"/>
      <c r="D85" s="17">
        <f t="shared" si="5"/>
        <v>0</v>
      </c>
      <c r="E85" s="8"/>
      <c r="F85" s="18">
        <f t="shared" si="6"/>
        <v>0</v>
      </c>
      <c r="G85" s="9"/>
      <c r="H85" s="2"/>
      <c r="I85" s="2"/>
      <c r="J85" s="2"/>
    </row>
    <row r="86" spans="1:10" x14ac:dyDescent="0.25">
      <c r="A86" s="24" t="s">
        <v>84</v>
      </c>
      <c r="B86" s="4">
        <v>0</v>
      </c>
      <c r="C86" s="6"/>
      <c r="D86" s="17">
        <f t="shared" si="5"/>
        <v>0</v>
      </c>
      <c r="E86" s="6"/>
      <c r="F86" s="18">
        <f t="shared" si="6"/>
        <v>0</v>
      </c>
      <c r="G86" s="7"/>
      <c r="H86" s="2"/>
      <c r="I86" s="2"/>
      <c r="J86" s="2"/>
    </row>
    <row r="87" spans="1:10" x14ac:dyDescent="0.25">
      <c r="A87" s="25" t="s">
        <v>85</v>
      </c>
      <c r="B87" s="10"/>
      <c r="C87" s="8"/>
      <c r="D87" s="17">
        <f t="shared" si="5"/>
        <v>0</v>
      </c>
      <c r="E87" s="8"/>
      <c r="F87" s="18">
        <f t="shared" si="6"/>
        <v>0</v>
      </c>
      <c r="G87" s="9"/>
      <c r="H87" s="2"/>
      <c r="I87" s="2"/>
      <c r="J87" s="2"/>
    </row>
    <row r="88" spans="1:10" x14ac:dyDescent="0.25">
      <c r="A88" s="6"/>
      <c r="B88" s="6"/>
      <c r="C88" s="6"/>
      <c r="D88" s="17">
        <f t="shared" si="5"/>
        <v>0</v>
      </c>
      <c r="E88" s="6"/>
      <c r="F88" s="18">
        <f t="shared" si="6"/>
        <v>0</v>
      </c>
      <c r="G88" s="7"/>
      <c r="H88" s="2"/>
      <c r="I88" s="2"/>
      <c r="J88" s="2"/>
    </row>
    <row r="89" spans="1:10" x14ac:dyDescent="0.25">
      <c r="A89" s="26" t="s">
        <v>86</v>
      </c>
      <c r="B89" s="18">
        <f>+B77</f>
        <v>140327649</v>
      </c>
      <c r="C89" s="18">
        <f>+C77</f>
        <v>0</v>
      </c>
      <c r="D89" s="18">
        <f>D12</f>
        <v>140327649</v>
      </c>
      <c r="E89" s="18"/>
      <c r="F89" s="18">
        <f>F12</f>
        <v>133461097.13</v>
      </c>
      <c r="G89" s="19"/>
      <c r="H89" s="2"/>
      <c r="I89" s="2"/>
      <c r="J89" s="2"/>
    </row>
    <row r="90" spans="1:10" x14ac:dyDescent="0.25">
      <c r="A90" s="2" t="s">
        <v>87</v>
      </c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11" t="s">
        <v>88</v>
      </c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11" t="s">
        <v>89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 t="s">
        <v>90</v>
      </c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12" t="s">
        <v>91</v>
      </c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 t="s">
        <v>92</v>
      </c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 t="s">
        <v>93</v>
      </c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13" t="s">
        <v>94</v>
      </c>
      <c r="E99" s="14" t="s">
        <v>95</v>
      </c>
      <c r="H99" s="2"/>
      <c r="I99" s="2"/>
      <c r="J99" s="2"/>
    </row>
    <row r="100" spans="1:10" x14ac:dyDescent="0.25">
      <c r="A100" s="13"/>
      <c r="F100" s="15"/>
      <c r="G100" s="15"/>
      <c r="H100" s="2"/>
      <c r="I100" s="2"/>
      <c r="J100" s="2"/>
    </row>
    <row r="101" spans="1:10" x14ac:dyDescent="0.25">
      <c r="A101" s="2"/>
      <c r="F101" s="15"/>
      <c r="G101" s="15"/>
      <c r="H101" s="2"/>
      <c r="I101" s="2"/>
      <c r="J101" s="2"/>
    </row>
    <row r="102" spans="1:10" x14ac:dyDescent="0.25">
      <c r="A102" s="13" t="s">
        <v>96</v>
      </c>
      <c r="E102" s="14" t="s">
        <v>97</v>
      </c>
      <c r="H102" s="2"/>
      <c r="I102" s="2"/>
      <c r="J102" s="2"/>
    </row>
    <row r="103" spans="1:10" x14ac:dyDescent="0.25">
      <c r="A103" s="2" t="s">
        <v>98</v>
      </c>
      <c r="E103" s="14" t="s">
        <v>99</v>
      </c>
      <c r="F103" s="14"/>
      <c r="G103" s="14"/>
      <c r="H103" s="2"/>
      <c r="I103" s="2"/>
      <c r="J103" s="2"/>
    </row>
    <row r="104" spans="1:10" x14ac:dyDescent="0.25">
      <c r="A104" s="2"/>
      <c r="B104" s="15"/>
      <c r="C104" s="15"/>
      <c r="D104" s="2"/>
      <c r="E104" s="2"/>
      <c r="F104" s="2"/>
      <c r="G104" s="2"/>
      <c r="H104" s="2"/>
      <c r="I104" s="2"/>
      <c r="J104" s="2"/>
    </row>
    <row r="105" spans="1:10" x14ac:dyDescent="0.25">
      <c r="A105" s="27" t="s">
        <v>100</v>
      </c>
      <c r="B105" s="27"/>
      <c r="C105" s="27"/>
      <c r="D105" s="27"/>
      <c r="E105" s="27"/>
      <c r="F105" s="27"/>
      <c r="G105" s="27"/>
      <c r="H105" s="2"/>
      <c r="I105" s="2"/>
      <c r="J105" s="2"/>
    </row>
    <row r="106" spans="1:10" x14ac:dyDescent="0.25">
      <c r="A106" s="1"/>
      <c r="C106" s="1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C107" s="15"/>
      <c r="D107" s="2"/>
      <c r="E107" s="2"/>
      <c r="F107" s="2"/>
      <c r="G107" s="2"/>
      <c r="H107" s="2"/>
      <c r="I107" s="2"/>
      <c r="J107" s="2"/>
    </row>
    <row r="108" spans="1:10" x14ac:dyDescent="0.25">
      <c r="A108" s="27" t="s">
        <v>101</v>
      </c>
      <c r="B108" s="27"/>
      <c r="C108" s="27"/>
      <c r="D108" s="27"/>
      <c r="E108" s="27"/>
      <c r="F108" s="27"/>
      <c r="G108" s="27"/>
      <c r="H108" s="2"/>
      <c r="I108" s="2"/>
      <c r="J108" s="2"/>
    </row>
    <row r="109" spans="1:10" x14ac:dyDescent="0.25">
      <c r="A109" s="27" t="s">
        <v>102</v>
      </c>
      <c r="B109" s="27"/>
      <c r="C109" s="27"/>
      <c r="D109" s="27"/>
      <c r="E109" s="27"/>
      <c r="F109" s="27"/>
      <c r="G109" s="27"/>
      <c r="H109" s="2"/>
      <c r="I109" s="2"/>
      <c r="J109" s="2"/>
    </row>
    <row r="110" spans="1:10" x14ac:dyDescent="0.25">
      <c r="A110" s="2"/>
      <c r="B110" s="15"/>
      <c r="C110" s="15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</sheetData>
  <mergeCells count="7">
    <mergeCell ref="A105:G105"/>
    <mergeCell ref="A108:G108"/>
    <mergeCell ref="A109:G109"/>
    <mergeCell ref="A7:G7"/>
    <mergeCell ref="A8:G8"/>
    <mergeCell ref="A9:G9"/>
    <mergeCell ref="A10:G10"/>
  </mergeCells>
  <pageMargins left="0.25" right="0.25" top="0.19027777777777799" bottom="0.19027777777777799" header="0.511811023622047" footer="0.511811023622047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1</cp:revision>
  <cp:lastPrinted>2026-02-02T18:43:39Z</cp:lastPrinted>
  <dcterms:created xsi:type="dcterms:W3CDTF">2018-04-17T18:57:16Z</dcterms:created>
  <dcterms:modified xsi:type="dcterms:W3CDTF">2026-02-02T18:43:54Z</dcterms:modified>
  <dc:language>es-DO</dc:language>
</cp:coreProperties>
</file>