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NOVIEMBRE\NOMINA\"/>
    </mc:Choice>
  </mc:AlternateContent>
  <xr:revisionPtr revIDLastSave="0" documentId="13_ncr:1_{6C8D905E-F4DD-48CE-9C52-1D318BC813E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 FIJO" sheetId="1" r:id="rId1"/>
    <sheet name="Hoja1" sheetId="2" r:id="rId2"/>
  </sheets>
  <definedNames>
    <definedName name="_xlnm._FilterDatabase" localSheetId="0" hidden="1">'PERSONAL FIJO'!$A$8:$N$33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5" i="1" l="1"/>
  <c r="J165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M48" i="1" s="1"/>
  <c r="N48" i="1" s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M9" i="1" s="1"/>
  <c r="A10" i="1"/>
  <c r="A11" i="1" s="1"/>
  <c r="A12" i="1" s="1"/>
  <c r="A13" i="1" s="1"/>
  <c r="A14" i="1" s="1"/>
  <c r="A15" i="1" s="1"/>
  <c r="A16" i="1" s="1"/>
  <c r="A17" i="1" s="1"/>
  <c r="L181" i="1"/>
  <c r="K181" i="1"/>
  <c r="I181" i="1"/>
  <c r="G181" i="1"/>
  <c r="M165" i="1" l="1"/>
  <c r="N165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M81" i="1"/>
  <c r="N81" i="1" s="1"/>
  <c r="M69" i="1"/>
  <c r="N69" i="1" s="1"/>
  <c r="M99" i="1"/>
  <c r="N99" i="1" s="1"/>
  <c r="M39" i="1"/>
  <c r="N39" i="1" s="1"/>
  <c r="M164" i="1"/>
  <c r="N164" i="1" s="1"/>
  <c r="M84" i="1"/>
  <c r="N84" i="1" s="1"/>
  <c r="M55" i="1"/>
  <c r="N55" i="1" s="1"/>
  <c r="M65" i="1"/>
  <c r="N65" i="1" s="1"/>
  <c r="M78" i="1"/>
  <c r="N78" i="1" s="1"/>
  <c r="M111" i="1"/>
  <c r="N111" i="1" s="1"/>
  <c r="M123" i="1"/>
  <c r="N123" i="1" s="1"/>
  <c r="M147" i="1"/>
  <c r="N147" i="1" s="1"/>
  <c r="M20" i="1"/>
  <c r="N20" i="1" s="1"/>
  <c r="M54" i="1"/>
  <c r="N54" i="1" s="1"/>
  <c r="M59" i="1"/>
  <c r="N59" i="1" s="1"/>
  <c r="M64" i="1"/>
  <c r="N64" i="1" s="1"/>
  <c r="M71" i="1"/>
  <c r="N71" i="1" s="1"/>
  <c r="M77" i="1"/>
  <c r="N77" i="1" s="1"/>
  <c r="M142" i="1"/>
  <c r="N142" i="1" s="1"/>
  <c r="M134" i="1"/>
  <c r="N134" i="1" s="1"/>
  <c r="M140" i="1"/>
  <c r="N140" i="1" s="1"/>
  <c r="M159" i="1"/>
  <c r="N159" i="1" s="1"/>
  <c r="M137" i="1"/>
  <c r="N137" i="1" s="1"/>
  <c r="M174" i="1"/>
  <c r="N174" i="1" s="1"/>
  <c r="M15" i="1"/>
  <c r="N15" i="1" s="1"/>
  <c r="M45" i="1"/>
  <c r="N45" i="1" s="1"/>
  <c r="M87" i="1"/>
  <c r="N87" i="1" s="1"/>
  <c r="M40" i="1"/>
  <c r="N40" i="1" s="1"/>
  <c r="M70" i="1"/>
  <c r="N70" i="1" s="1"/>
  <c r="M155" i="1"/>
  <c r="N155" i="1" s="1"/>
  <c r="M160" i="1"/>
  <c r="N160" i="1" s="1"/>
  <c r="M167" i="1"/>
  <c r="N167" i="1" s="1"/>
  <c r="M173" i="1"/>
  <c r="N173" i="1" s="1"/>
  <c r="M146" i="1"/>
  <c r="N146" i="1" s="1"/>
  <c r="M97" i="1"/>
  <c r="N97" i="1" s="1"/>
  <c r="M11" i="1"/>
  <c r="N11" i="1" s="1"/>
  <c r="M22" i="1"/>
  <c r="N22" i="1" s="1"/>
  <c r="M28" i="1"/>
  <c r="N28" i="1" s="1"/>
  <c r="M34" i="1"/>
  <c r="N34" i="1" s="1"/>
  <c r="M82" i="1"/>
  <c r="N82" i="1" s="1"/>
  <c r="M94" i="1"/>
  <c r="N94" i="1" s="1"/>
  <c r="M106" i="1"/>
  <c r="N106" i="1" s="1"/>
  <c r="M130" i="1"/>
  <c r="N130" i="1" s="1"/>
  <c r="M135" i="1"/>
  <c r="N135" i="1" s="1"/>
  <c r="M141" i="1"/>
  <c r="N141" i="1" s="1"/>
  <c r="M178" i="1"/>
  <c r="N178" i="1" s="1"/>
  <c r="M38" i="1"/>
  <c r="N38" i="1" s="1"/>
  <c r="M89" i="1"/>
  <c r="N89" i="1" s="1"/>
  <c r="M44" i="1"/>
  <c r="N44" i="1" s="1"/>
  <c r="M85" i="1"/>
  <c r="N85" i="1" s="1"/>
  <c r="M109" i="1"/>
  <c r="N109" i="1" s="1"/>
  <c r="M115" i="1"/>
  <c r="N115" i="1" s="1"/>
  <c r="M179" i="1"/>
  <c r="N179" i="1" s="1"/>
  <c r="M18" i="1"/>
  <c r="N18" i="1" s="1"/>
  <c r="M30" i="1"/>
  <c r="N30" i="1" s="1"/>
  <c r="M114" i="1"/>
  <c r="N114" i="1" s="1"/>
  <c r="M126" i="1"/>
  <c r="N126" i="1" s="1"/>
  <c r="M150" i="1"/>
  <c r="N150" i="1" s="1"/>
  <c r="M156" i="1"/>
  <c r="N156" i="1" s="1"/>
  <c r="M180" i="1"/>
  <c r="N180" i="1" s="1"/>
  <c r="M43" i="1"/>
  <c r="N43" i="1" s="1"/>
  <c r="M95" i="1"/>
  <c r="N95" i="1" s="1"/>
  <c r="M107" i="1"/>
  <c r="N107" i="1" s="1"/>
  <c r="M113" i="1"/>
  <c r="N113" i="1" s="1"/>
  <c r="M119" i="1"/>
  <c r="N119" i="1" s="1"/>
  <c r="M125" i="1"/>
  <c r="N125" i="1" s="1"/>
  <c r="M154" i="1"/>
  <c r="N154" i="1" s="1"/>
  <c r="M105" i="1"/>
  <c r="N105" i="1" s="1"/>
  <c r="M31" i="1"/>
  <c r="N31" i="1" s="1"/>
  <c r="M50" i="1"/>
  <c r="N50" i="1" s="1"/>
  <c r="M90" i="1"/>
  <c r="N90" i="1" s="1"/>
  <c r="M101" i="1"/>
  <c r="N101" i="1" s="1"/>
  <c r="M136" i="1"/>
  <c r="N136" i="1" s="1"/>
  <c r="M149" i="1"/>
  <c r="N149" i="1" s="1"/>
  <c r="M166" i="1"/>
  <c r="N166" i="1" s="1"/>
  <c r="M131" i="1"/>
  <c r="N131" i="1" s="1"/>
  <c r="M10" i="1"/>
  <c r="N10" i="1" s="1"/>
  <c r="M21" i="1"/>
  <c r="N21" i="1" s="1"/>
  <c r="M27" i="1"/>
  <c r="N27" i="1" s="1"/>
  <c r="M52" i="1"/>
  <c r="N52" i="1" s="1"/>
  <c r="M63" i="1"/>
  <c r="N63" i="1" s="1"/>
  <c r="M103" i="1"/>
  <c r="N103" i="1" s="1"/>
  <c r="M151" i="1"/>
  <c r="N151" i="1" s="1"/>
  <c r="M161" i="1"/>
  <c r="N161" i="1" s="1"/>
  <c r="M67" i="1"/>
  <c r="N67" i="1" s="1"/>
  <c r="M79" i="1"/>
  <c r="N79" i="1" s="1"/>
  <c r="M117" i="1"/>
  <c r="N117" i="1" s="1"/>
  <c r="M175" i="1"/>
  <c r="N175" i="1" s="1"/>
  <c r="M68" i="1"/>
  <c r="N68" i="1" s="1"/>
  <c r="M118" i="1"/>
  <c r="N118" i="1" s="1"/>
  <c r="M138" i="1"/>
  <c r="N138" i="1" s="1"/>
  <c r="M163" i="1"/>
  <c r="N163" i="1" s="1"/>
  <c r="M12" i="1"/>
  <c r="N12" i="1" s="1"/>
  <c r="M17" i="1"/>
  <c r="N17" i="1" s="1"/>
  <c r="M47" i="1"/>
  <c r="N47" i="1" s="1"/>
  <c r="M58" i="1"/>
  <c r="N58" i="1" s="1"/>
  <c r="M75" i="1"/>
  <c r="N75" i="1" s="1"/>
  <c r="M92" i="1"/>
  <c r="N92" i="1" s="1"/>
  <c r="M102" i="1"/>
  <c r="N102" i="1" s="1"/>
  <c r="M171" i="1"/>
  <c r="N171" i="1" s="1"/>
  <c r="M32" i="1"/>
  <c r="N32" i="1" s="1"/>
  <c r="M127" i="1"/>
  <c r="N127" i="1" s="1"/>
  <c r="M162" i="1"/>
  <c r="N162" i="1" s="1"/>
  <c r="M19" i="1"/>
  <c r="N19" i="1" s="1"/>
  <c r="M53" i="1"/>
  <c r="N53" i="1" s="1"/>
  <c r="M57" i="1"/>
  <c r="N57" i="1" s="1"/>
  <c r="M66" i="1"/>
  <c r="N66" i="1" s="1"/>
  <c r="M88" i="1"/>
  <c r="N88" i="1" s="1"/>
  <c r="M93" i="1"/>
  <c r="N93" i="1" s="1"/>
  <c r="M112" i="1"/>
  <c r="N112" i="1" s="1"/>
  <c r="M116" i="1"/>
  <c r="N116" i="1" s="1"/>
  <c r="M139" i="1"/>
  <c r="N139" i="1" s="1"/>
  <c r="M25" i="1"/>
  <c r="N25" i="1" s="1"/>
  <c r="M36" i="1"/>
  <c r="N36" i="1" s="1"/>
  <c r="M73" i="1"/>
  <c r="N73" i="1" s="1"/>
  <c r="M96" i="1"/>
  <c r="N96" i="1" s="1"/>
  <c r="M121" i="1"/>
  <c r="N121" i="1" s="1"/>
  <c r="M144" i="1"/>
  <c r="N144" i="1" s="1"/>
  <c r="M169" i="1"/>
  <c r="N169" i="1" s="1"/>
  <c r="J181" i="1"/>
  <c r="M16" i="1"/>
  <c r="N16" i="1" s="1"/>
  <c r="M26" i="1"/>
  <c r="N26" i="1" s="1"/>
  <c r="M37" i="1"/>
  <c r="N37" i="1" s="1"/>
  <c r="M49" i="1"/>
  <c r="N49" i="1" s="1"/>
  <c r="M74" i="1"/>
  <c r="N74" i="1" s="1"/>
  <c r="M83" i="1"/>
  <c r="N83" i="1" s="1"/>
  <c r="M108" i="1"/>
  <c r="N108" i="1" s="1"/>
  <c r="M122" i="1"/>
  <c r="N122" i="1" s="1"/>
  <c r="M145" i="1"/>
  <c r="N145" i="1" s="1"/>
  <c r="M170" i="1"/>
  <c r="N170" i="1" s="1"/>
  <c r="M33" i="1"/>
  <c r="N33" i="1" s="1"/>
  <c r="M98" i="1"/>
  <c r="N98" i="1" s="1"/>
  <c r="M104" i="1"/>
  <c r="N104" i="1" s="1"/>
  <c r="M128" i="1"/>
  <c r="N128" i="1" s="1"/>
  <c r="M152" i="1"/>
  <c r="N152" i="1" s="1"/>
  <c r="M176" i="1"/>
  <c r="N176" i="1" s="1"/>
  <c r="M51" i="1"/>
  <c r="N51" i="1" s="1"/>
  <c r="M60" i="1"/>
  <c r="N60" i="1" s="1"/>
  <c r="M86" i="1"/>
  <c r="N86" i="1" s="1"/>
  <c r="M110" i="1"/>
  <c r="N110" i="1" s="1"/>
  <c r="M132" i="1"/>
  <c r="N132" i="1" s="1"/>
  <c r="M157" i="1"/>
  <c r="N157" i="1" s="1"/>
  <c r="M46" i="1"/>
  <c r="N46" i="1" s="1"/>
  <c r="M56" i="1"/>
  <c r="N56" i="1" s="1"/>
  <c r="M76" i="1"/>
  <c r="N76" i="1" s="1"/>
  <c r="M80" i="1"/>
  <c r="N80" i="1" s="1"/>
  <c r="M91" i="1"/>
  <c r="N91" i="1" s="1"/>
  <c r="M100" i="1"/>
  <c r="N100" i="1" s="1"/>
  <c r="M124" i="1"/>
  <c r="N124" i="1" s="1"/>
  <c r="M129" i="1"/>
  <c r="N129" i="1" s="1"/>
  <c r="M148" i="1"/>
  <c r="N148" i="1" s="1"/>
  <c r="M153" i="1"/>
  <c r="N153" i="1" s="1"/>
  <c r="M172" i="1"/>
  <c r="N172" i="1" s="1"/>
  <c r="M177" i="1"/>
  <c r="N177" i="1" s="1"/>
  <c r="H181" i="1"/>
  <c r="M13" i="1"/>
  <c r="N13" i="1" s="1"/>
  <c r="M23" i="1"/>
  <c r="N23" i="1" s="1"/>
  <c r="M29" i="1"/>
  <c r="N29" i="1" s="1"/>
  <c r="M41" i="1"/>
  <c r="N41" i="1" s="1"/>
  <c r="M61" i="1"/>
  <c r="N61" i="1" s="1"/>
  <c r="M133" i="1"/>
  <c r="N133" i="1" s="1"/>
  <c r="M158" i="1"/>
  <c r="N158" i="1" s="1"/>
  <c r="M14" i="1"/>
  <c r="N14" i="1" s="1"/>
  <c r="M24" i="1"/>
  <c r="N24" i="1" s="1"/>
  <c r="M35" i="1"/>
  <c r="N35" i="1" s="1"/>
  <c r="M42" i="1"/>
  <c r="N42" i="1" s="1"/>
  <c r="M62" i="1"/>
  <c r="N62" i="1" s="1"/>
  <c r="M72" i="1"/>
  <c r="N72" i="1" s="1"/>
  <c r="M120" i="1"/>
  <c r="N120" i="1" s="1"/>
  <c r="M143" i="1"/>
  <c r="N143" i="1" s="1"/>
  <c r="M168" i="1"/>
  <c r="N168" i="1" s="1"/>
  <c r="N9" i="1"/>
  <c r="A57" i="1" l="1"/>
  <c r="A58" i="1" s="1"/>
  <c r="A59" i="1" s="1"/>
  <c r="A60" i="1" s="1"/>
  <c r="A61" i="1" s="1"/>
  <c r="A62" i="1" s="1"/>
  <c r="A63" i="1" s="1"/>
  <c r="M181" i="1"/>
  <c r="N181" i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l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</calcChain>
</file>

<file path=xl/sharedStrings.xml><?xml version="1.0" encoding="utf-8"?>
<sst xmlns="http://schemas.openxmlformats.org/spreadsheetml/2006/main" count="1110" uniqueCount="375">
  <si>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</si>
  <si>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</si>
  <si>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</si>
  <si>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</si>
  <si>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</si>
  <si>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</si>
  <si>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</si>
  <si>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</si>
  <si>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</si>
  <si>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</si>
  <si>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</si>
  <si>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</si>
  <si>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</si>
  <si>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</si>
  <si>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</si>
  <si>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</si>
  <si>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</si>
  <si>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</si>
  <si>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</si>
  <si>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</si>
  <si>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</si>
  <si>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</si>
  <si>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</si>
  <si>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</si>
  <si>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</si>
  <si>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</si>
  <si>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</si>
  <si>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</si>
  <si>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</si>
  <si>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</si>
  <si>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</si>
  <si>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</si>
  <si>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</si>
  <si>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</si>
  <si>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</si>
  <si>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JOEL ANTONIO LEON PIERROT</t>
  </si>
  <si>
    <t>AUXILIAR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</si>
  <si>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</si>
  <si>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</si>
  <si>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</si>
  <si>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</si>
  <si>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</si>
  <si>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</si>
  <si>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</si>
  <si>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</si>
  <si>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PEDRO ANTONIO OLIVO CHAVEZ</t>
  </si>
  <si>
    <t>VICE-PRESIDENTE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</si>
  <si>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</si>
  <si>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</si>
  <si>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</si>
  <si>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</si>
  <si>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</si>
  <si>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</si>
  <si>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</si>
  <si>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</si>
  <si>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</si>
  <si>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</si>
  <si>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</si>
  <si>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</si>
  <si>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</si>
  <si>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</si>
  <si>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</si>
  <si>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</si>
  <si>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</si>
  <si>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ANEUDY FRANCISCO HERNANDEZ</t>
  </si>
  <si>
    <t>SOPORTE TECNICO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</si>
  <si>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</si>
  <si>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</si>
  <si>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</si>
  <si>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</si>
  <si>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</si>
  <si>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</si>
  <si>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</si>
  <si>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</si>
  <si>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</si>
  <si>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</si>
  <si>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</si>
  <si>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</si>
  <si>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JENNIFER CAROLINA MONTERO SOTO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</si>
  <si>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</si>
  <si>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</si>
  <si>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</si>
  <si>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</si>
  <si>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</si>
  <si>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</si>
  <si>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</si>
  <si>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</si>
  <si>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</si>
  <si>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</si>
  <si>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</si>
  <si>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</si>
  <si>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</si>
  <si>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</si>
  <si>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</si>
  <si>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</si>
  <si>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</si>
  <si>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JUAN JOSUE LOPEZ BELLIARD</t>
  </si>
  <si>
    <t>MENSAJERO INTERNO</t>
  </si>
  <si>
    <t>RAFELIN DE LOS SANTOS</t>
  </si>
  <si>
    <t>YNGRI BERROA MARTINEZ</t>
  </si>
  <si>
    <t>FINANZAS/CONTABILIDAD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</si>
  <si>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</si>
  <si>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</si>
  <si>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</si>
  <si>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</si>
  <si>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</si>
  <si>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</si>
  <si>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</si>
  <si>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</si>
  <si>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</si>
  <si>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</si>
  <si>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</si>
  <si>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</si>
  <si>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</si>
  <si>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</si>
  <si>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</si>
  <si>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</si>
  <si>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</si>
  <si>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</si>
  <si>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</si>
  <si>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YOKAIRA RODRIGUEZ MORA</t>
  </si>
  <si>
    <t>KADIR DE LA ROSA</t>
  </si>
  <si>
    <t>CAJERO</t>
  </si>
  <si>
    <t>RULDINA ROMERO NOVAS</t>
  </si>
  <si>
    <t>MARIA VIRGEN CASADO RIGHT</t>
  </si>
  <si>
    <t>MARIA CRISTINA LEBRON TERRERO</t>
  </si>
  <si>
    <t>CANDIDA AQUINO OGANDO</t>
  </si>
  <si>
    <t>LIMPIEZA</t>
  </si>
  <si>
    <t>CONSERJE</t>
  </si>
  <si>
    <t>ALTAGRACIA RAMONA PEÑA</t>
  </si>
  <si>
    <t>ENC. LIMPIEZA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</si>
  <si>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</si>
  <si>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</si>
  <si>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</si>
  <si>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</si>
  <si>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</si>
  <si>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</si>
  <si>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</si>
  <si>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ELISANIA CORPORAN NAVARRO</t>
  </si>
  <si>
    <t>MARIA DE JESUS DE LA NUEZ</t>
  </si>
  <si>
    <t>MARITZA GIL FERNANDEZ</t>
  </si>
  <si>
    <t>ENC. INTERINA LIMPIEZA</t>
  </si>
  <si>
    <t>GARY WILLIAN BACHA HALL</t>
  </si>
  <si>
    <t>UNIDAD MEDICA</t>
  </si>
  <si>
    <t>MEDICO</t>
  </si>
  <si>
    <t>MEDICO GENERAL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</si>
  <si>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</si>
  <si>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</si>
  <si>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</si>
  <si>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</si>
  <si>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</si>
  <si>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</si>
  <si>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</si>
  <si>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</si>
  <si>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</si>
  <si>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</si>
  <si>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</si>
  <si>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</si>
  <si>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</si>
  <si>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</si>
  <si>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</si>
  <si>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</si>
  <si>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</si>
  <si>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BRENNY BLADIMIL MONTAS MONTERO</t>
  </si>
  <si>
    <t>LEONARDO PAEZ VARGAS</t>
  </si>
  <si>
    <t>WADI PEREZ CUEVAS</t>
  </si>
  <si>
    <t>MARIO COMPRES PEÑA</t>
  </si>
  <si>
    <t>SALVADOR ENCARNACION ENCARNACION</t>
  </si>
  <si>
    <t>RAFAEL MIR</t>
  </si>
  <si>
    <t>CAMERINO</t>
  </si>
  <si>
    <t>SUPERVISOR DE CAMERINO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</si>
  <si>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</si>
  <si>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</si>
  <si>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</si>
  <si>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</si>
  <si>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</si>
  <si>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</si>
  <si>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ANTONIO HERNANDEZ FERREIRA</t>
  </si>
  <si>
    <t>CLOCKER</t>
  </si>
  <si>
    <t>GERMAN LEONARDO RAMIREZ LOPEZ</t>
  </si>
  <si>
    <t>VETERINARIA</t>
  </si>
  <si>
    <t>VETERINARIO</t>
  </si>
  <si>
    <t>JOSE RAFAEL NUÑEZ PEÑA</t>
  </si>
  <si>
    <t>ENC. DE JINETES</t>
  </si>
  <si>
    <t>DOMINGO ALEXI MONTILLA CASTILLO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</si>
  <si>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</si>
  <si>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</si>
  <si>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</si>
  <si>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</si>
  <si>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</si>
  <si>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</si>
  <si>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</si>
  <si>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</si>
  <si>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</si>
  <si>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</si>
  <si>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</si>
  <si>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</si>
  <si>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</si>
  <si>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</si>
  <si>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</si>
  <si>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</si>
  <si>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</si>
  <si>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</si>
  <si>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</si>
  <si>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LUIS MANUEL REYES VICENTE</t>
  </si>
  <si>
    <t>ARIEL CARO ORTEGA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</si>
  <si>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</si>
  <si>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</si>
  <si>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</si>
  <si>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</si>
  <si>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</si>
  <si>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</si>
  <si>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</si>
  <si>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</si>
  <si>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</si>
  <si>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</si>
  <si>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</si>
  <si>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</si>
  <si>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</si>
  <si>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</si>
  <si>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</si>
  <si>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</si>
  <si>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</si>
  <si>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</si>
  <si>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</si>
  <si>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</si>
  <si>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ANTONI EDUAL BAEZ</t>
  </si>
  <si>
    <t>CHOFER</t>
  </si>
  <si>
    <t>JOAQUIN UPIA UPIA</t>
  </si>
  <si>
    <t>MANTENIMIENTO</t>
  </si>
  <si>
    <t>ENC. ELECTRICIDAD</t>
  </si>
  <si>
    <t>RAMIRO BRAVO</t>
  </si>
  <si>
    <t>PLOMERO</t>
  </si>
  <si>
    <t>ESTEBI VIZCAINO</t>
  </si>
  <si>
    <t>AUX. DE MANTENIMIENTO</t>
  </si>
  <si>
    <t>LIANELSON VOLQUEZ</t>
  </si>
  <si>
    <t>AYUD. MANTENIMIENTO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</si>
  <si>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</si>
  <si>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</si>
  <si>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</si>
  <si>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</si>
  <si>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</si>
  <si>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</si>
  <si>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</si>
  <si>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</si>
  <si>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</si>
  <si>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</si>
  <si>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</si>
  <si>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</si>
  <si>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</si>
  <si>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</si>
  <si>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</si>
  <si>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</si>
  <si>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</si>
  <si>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</si>
  <si>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</si>
  <si>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</si>
  <si>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</si>
  <si>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</si>
  <si>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JOHANN PAUL MARTINEZ JIMENEZ</t>
  </si>
  <si>
    <t>COORDINADOR TRANSMISION</t>
  </si>
  <si>
    <t>RAYNER FRANCISCO JIMENEZ FELIZ</t>
  </si>
  <si>
    <t>ASIST. TECNICO ENC. VIDEO</t>
  </si>
  <si>
    <t>ANGEL LUIS MERCEDES GARCIA</t>
  </si>
  <si>
    <t>ANGEL AMADO GERRERO VILLA</t>
  </si>
  <si>
    <t>TELETIMER</t>
  </si>
  <si>
    <t>EIRON ISAAC ALMONTE</t>
  </si>
  <si>
    <t>MASTER SIMULCASTING</t>
  </si>
  <si>
    <t>ERNESTO DEL CARMEN CALDERON GONZALEZ</t>
  </si>
  <si>
    <t>IMPRENTA</t>
  </si>
  <si>
    <t>ENC. IMPRENTA</t>
  </si>
  <si>
    <t>RAUL ADOLFO PEGUERO</t>
  </si>
  <si>
    <t>X-LICENCIA PERMANENTE</t>
  </si>
  <si>
    <t>JUEZ DE PADOCK</t>
  </si>
  <si>
    <t>FELIX MANUEL CARMONA LUGO</t>
  </si>
  <si>
    <t>JOSE ALTAGRACIA MEDINA</t>
  </si>
  <si>
    <t>SUPERVISOR DE SEGURIDAD</t>
  </si>
  <si>
    <t>MINERVA AMPARO GARCIA CESPEDES</t>
  </si>
  <si>
    <t>PACHOLO RAMON</t>
  </si>
  <si>
    <t>YOANNE ALTAGRACIA DE LA CRUZ DICEN</t>
  </si>
  <si>
    <t>JUAN ANTONIO GARCIA SOLANO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</si>
  <si>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</si>
  <si>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</si>
  <si>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</si>
  <si>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</si>
  <si>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</si>
  <si>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</si>
  <si>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</si>
  <si>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</si>
  <si>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</si>
  <si>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</si>
  <si>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>WILLANS CABRERA CANELA</t>
  </si>
  <si>
    <t>BELKIS LLUBERES TORRES</t>
  </si>
  <si>
    <t>SANTO FRIAS MARTINEZ</t>
  </si>
  <si>
    <t>RAFAEL ACOSTO FERRERAS</t>
  </si>
  <si>
    <t>MIGUEL FELIZ FELIZ</t>
  </si>
  <si>
    <t>DIONYS GERMAN FRANCO</t>
  </si>
  <si>
    <t>LUIS ALFREDO SALDAÑA TAPIA</t>
  </si>
  <si>
    <t>SANTA SOLANYI RODRIGUEZ CASTRO</t>
  </si>
  <si>
    <t>JULIA HERNANDEZ MORETA</t>
  </si>
  <si>
    <t>PAOLA MOLINA FELIZ</t>
  </si>
  <si>
    <t>HANAMEEL ANTIGUA SEVERINO</t>
  </si>
  <si>
    <t>DARIO SEGURA DOTEL</t>
  </si>
  <si>
    <t>JUNIOR BERROA FELIZ</t>
  </si>
  <si>
    <t>JULIO GARCIA MORETA</t>
  </si>
  <si>
    <t>PABLO MORILLO MENDEZ</t>
  </si>
  <si>
    <t>OPERADOR VTR</t>
  </si>
  <si>
    <t xml:space="preserve">   Nómina de Sueldos - Empleados Fijos Correspondiente al mes de noviembre del 2025</t>
  </si>
  <si>
    <t/>
  </si>
  <si>
    <t>REPUBLICA DOMINICANA</t>
  </si>
  <si>
    <t>LIB.</t>
  </si>
  <si>
    <t>PAG.</t>
  </si>
  <si>
    <t>PROC. 06/11/2025</t>
  </si>
  <si>
    <t>COMISION HIPICA NACIONAL</t>
  </si>
  <si>
    <t>RECAPITULACION DE LA NOMINA</t>
  </si>
  <si>
    <t>PAGO SUELDOS NOVIEMBRE 2025</t>
  </si>
  <si>
    <r>
      <rPr>
        <b/>
        <sz val="11"/>
        <rFont val="Times New Roman"/>
      </rPr>
      <t xml:space="preserve">CAP. </t>
    </r>
    <r>
      <rPr>
        <sz val="10"/>
        <rFont val="Times New Roman"/>
      </rPr>
      <t>0208</t>
    </r>
  </si>
  <si>
    <r>
      <rPr>
        <b/>
        <sz val="11"/>
        <rFont val="Times New Roman"/>
      </rPr>
      <t>SUB-CAP.</t>
    </r>
    <r>
      <rPr>
        <sz val="8.5"/>
        <rFont val="Times New Roman"/>
      </rPr>
      <t xml:space="preserve"> 01</t>
    </r>
  </si>
  <si>
    <t>DAF</t>
  </si>
  <si>
    <t>01</t>
  </si>
  <si>
    <r>
      <rPr>
        <b/>
        <sz val="11"/>
        <rFont val="Times New Roman"/>
      </rPr>
      <t xml:space="preserve">UE </t>
    </r>
    <r>
      <rPr>
        <sz val="10"/>
        <rFont val="Times New Roman"/>
      </rPr>
      <t>0002</t>
    </r>
  </si>
  <si>
    <r>
      <rPr>
        <b/>
        <sz val="11"/>
        <rFont val="Times New Roman"/>
      </rPr>
      <t>PROG.</t>
    </r>
    <r>
      <rPr>
        <sz val="8.5"/>
        <rFont val="Times New Roman"/>
      </rPr>
      <t xml:space="preserve"> 15</t>
    </r>
  </si>
  <si>
    <t>OBJETO</t>
  </si>
  <si>
    <t>2.1.1.1.01</t>
  </si>
  <si>
    <t>SIGEF</t>
  </si>
  <si>
    <t>R N C</t>
  </si>
  <si>
    <t>BENEFICIARIO</t>
  </si>
  <si>
    <t>CONCEPTO</t>
  </si>
  <si>
    <t>VALOR</t>
  </si>
  <si>
    <t>NO. REF.</t>
  </si>
  <si>
    <t>02001</t>
  </si>
  <si>
    <t>COLECTOR DE IMPUESTOS INTERNOS</t>
  </si>
  <si>
    <t>IMPUESTO SOBRE LA RENTA</t>
  </si>
  <si>
    <t>000001</t>
  </si>
  <si>
    <t>03004</t>
  </si>
  <si>
    <t>INSTITUTO DE AUXILIOS Y VIVIENDAS</t>
  </si>
  <si>
    <t>SEG. VIDA, CES. E INVALIDEZ</t>
  </si>
  <si>
    <t>000002</t>
  </si>
  <si>
    <t>02002</t>
  </si>
  <si>
    <t>TESORERIA DE LA SEGURIDAD SOCIAL</t>
  </si>
  <si>
    <t>SEGURIDAD SOCIAL</t>
  </si>
  <si>
    <t>000003</t>
  </si>
  <si>
    <t>03007</t>
  </si>
  <si>
    <t>APORTE SEG. FAMILIAR DE SALUD EMPLEADO</t>
  </si>
  <si>
    <t>000004</t>
  </si>
  <si>
    <t>03002</t>
  </si>
  <si>
    <t>SALUD PADRES</t>
  </si>
  <si>
    <t>000005</t>
  </si>
  <si>
    <t>03001</t>
  </si>
  <si>
    <t>SEGURO NACIONAL DE SALUD</t>
  </si>
  <si>
    <t>SEGURO COMPLEMENTARIO</t>
  </si>
  <si>
    <t>000006</t>
  </si>
  <si>
    <t>03005</t>
  </si>
  <si>
    <t>SEGURO FUNERARIO</t>
  </si>
  <si>
    <t>000007</t>
  </si>
  <si>
    <t>APORTE FONDOS DE PENSIONES</t>
  </si>
  <si>
    <t>000008</t>
  </si>
  <si>
    <t>APORTE SEGURO DE RIESGO LABORALES</t>
  </si>
  <si>
    <t>000009</t>
  </si>
  <si>
    <t>APORTE SEGURO FAMILIAR DE SALUD</t>
  </si>
  <si>
    <t>000010</t>
  </si>
  <si>
    <t>TOTAL DEDUCCIONES</t>
  </si>
  <si>
    <t>MAS TOTAL NETO</t>
  </si>
  <si>
    <t>TOTAL DE LIBRAMIENTO</t>
  </si>
  <si>
    <t>TOTAL BRUTO</t>
  </si>
  <si>
    <t>CERTIFICO QUE ESTA NOMINA DE PAGO, QUE CONSTA DE **14 HOJAS, ESTA CORRECTA Y COMPLETA Y QUE LAS PERSONAS ENUMERADAS</t>
  </si>
  <si>
    <t>EN LA MISMA SON LAS QUE A ESTA FECHA FIGURAN EN LOS RECORDS DE PERSONAL QUE MANTIENE LA SECCION DE SERVICIOS</t>
  </si>
  <si>
    <t>PERSONALES DE LA CONTRALORIA GENERAL DE LA REPUBLICA.</t>
  </si>
  <si>
    <t>REVISADO POR:</t>
  </si>
  <si>
    <t>Sra. MARIA TERESA COCCO</t>
  </si>
  <si>
    <t>Sr. FRANCISCO PAVONESSA GRULLON</t>
  </si>
  <si>
    <t>FELIX ANTONIO SANTANA GARCIA</t>
  </si>
  <si>
    <t>ADMINISTRADORA GENERAL H.V.C.</t>
  </si>
  <si>
    <t>PRESIDENTE COMISION HIPICA NACIONAL</t>
  </si>
  <si>
    <t>CONTRALOR GENERAL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</si>
</sst>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b/>
      <i/>
      <sz val="11"/>
      <name val="Arial"/>
      <family val="2"/>
    </font>
    <font>
      <b/>
      <sz val="11"/>
      <name val="Times New Roman"/>
    </font>
    <font>
      <sz val="10"/>
      <name val="Times New Roman"/>
    </font>
    <font>
      <sz val="8.5"/>
      <name val="Times New Roman"/>
    </font>
    <font>
      <sz val="9"/>
      <name val="Times New Roman"/>
      <family val="2"/>
    </font>
    <font>
      <sz val="10"/>
      <name val="Calibri"/>
      <family val="2"/>
    </font>
    <font>
      <sz val="10"/>
      <name val="Courier"/>
      <family val="2"/>
    </font>
    <font>
      <b/>
      <sz val="10"/>
      <name val="Courier"/>
      <family val="2"/>
    </font>
    <font>
      <sz val="9"/>
      <name val="Courier"/>
      <family val="2"/>
    </font>
    <font>
      <sz val="9"/>
      <name val="Calibri"/>
      <family val="2"/>
    </font>
    <font>
      <sz val="8"/>
      <name val="Courier"/>
      <family val="2"/>
    </font>
    <font>
      <b/>
      <u/>
      <sz val="11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2" fillId="0" borderId="0" xfId="0" applyFont="1"/>
    <xf numFmtId="4" fontId="8" fillId="0" borderId="3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2176200</xdr:colOff>
      <xdr:row>4</xdr:row>
      <xdr:rowOff>147600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92600" y="190440"/>
          <a:ext cx="164700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13"/>
  <sheetViews>
    <sheetView tabSelected="1" zoomScale="90" zoomScaleNormal="90" workbookViewId="0">
      <pane ySplit="8" topLeftCell="A9" activePane="bottomLeft" state="frozen"/>
      <selection pane="bottomLeft" activeCell="E195" sqref="E195:G195"/>
    </sheetView>
  </sheetViews>
  <sheetFormatPr baseColWidth="10" defaultColWidth="10.85546875" defaultRowHeight="15" customHeight="1" x14ac:dyDescent="0.25"/>
  <cols>
    <col min="1" max="1" width="5.42578125" customWidth="1"/>
    <col min="2" max="2" width="41.140625" customWidth="1"/>
    <col min="3" max="3" width="29" customWidth="1"/>
    <col min="4" max="4" width="34.5703125" customWidth="1"/>
    <col min="5" max="5" width="34" customWidth="1"/>
    <col min="6" max="6" width="12.7109375" customWidth="1"/>
    <col min="7" max="7" width="15.42578125" customWidth="1"/>
    <col min="8" max="8" width="13.28515625" customWidth="1"/>
    <col min="9" max="9" width="11.28515625" customWidth="1"/>
    <col min="10" max="12" width="11" customWidth="1"/>
    <col min="13" max="13" width="12.7109375" customWidth="1"/>
    <col min="14" max="14" width="14" customWidth="1"/>
  </cols>
  <sheetData>
    <row r="4" spans="1:14" x14ac:dyDescent="0.25">
      <c r="M4" s="1"/>
    </row>
    <row r="6" spans="1:14" ht="18.75" x14ac:dyDescent="0.3">
      <c r="E6" s="2" t="s">
        <v>307</v>
      </c>
    </row>
    <row r="8" spans="1:14" ht="31.5" x14ac:dyDescent="0.25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15.75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1">
        <v>258500</v>
      </c>
      <c r="H9" s="5">
        <f>+G9*2.87000115%</f>
        <v>7418.9529727499994</v>
      </c>
      <c r="I9" s="1">
        <v>49705.919999999998</v>
      </c>
      <c r="J9" s="6">
        <v>6589.14</v>
      </c>
      <c r="K9">
        <v>25</v>
      </c>
      <c r="M9" s="1">
        <f>H9+I9+J9+K9+L9</f>
        <v>63739.012972749995</v>
      </c>
      <c r="N9" s="1">
        <f>G9-M9</f>
        <v>194760.98702725</v>
      </c>
    </row>
    <row r="10" spans="1:14" ht="15.75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1">
        <v>165000</v>
      </c>
      <c r="H10" s="5">
        <f>+G10*2.87000115%</f>
        <v>4735.5018974999994</v>
      </c>
      <c r="I10" s="1">
        <v>27395.06</v>
      </c>
      <c r="J10" s="5">
        <f>+G10*3.0400017%</f>
        <v>5016.0028050000001</v>
      </c>
      <c r="K10">
        <v>25</v>
      </c>
      <c r="L10" s="1">
        <v>4095.2</v>
      </c>
      <c r="M10" s="1">
        <f>H10+I10+J10+K10+L10</f>
        <v>41266.764702499997</v>
      </c>
      <c r="N10" s="1">
        <f>G10-M10</f>
        <v>123733.23529750001</v>
      </c>
    </row>
    <row r="11" spans="1:14" ht="15.75" x14ac:dyDescent="0.25">
      <c r="A11">
        <f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1">
        <v>114829</v>
      </c>
      <c r="H11" s="5">
        <f>+G11*2.87000115%</f>
        <v>3295.5936205334997</v>
      </c>
      <c r="I11" s="1">
        <v>15593.59</v>
      </c>
      <c r="J11" s="5">
        <f>+G11*3.0400017%</f>
        <v>3490.8035520929998</v>
      </c>
      <c r="K11">
        <v>25</v>
      </c>
      <c r="L11">
        <v>100</v>
      </c>
      <c r="M11" s="1">
        <f>H11+I11+J11+K11+L11</f>
        <v>22504.987172626497</v>
      </c>
      <c r="N11" s="1">
        <f>G11-M11</f>
        <v>92324.012827373503</v>
      </c>
    </row>
    <row r="12" spans="1:14" ht="15.75" x14ac:dyDescent="0.25">
      <c r="A12">
        <f>A11+1</f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1">
        <v>44000</v>
      </c>
      <c r="H12" s="5">
        <f>+G12*2.87000115%</f>
        <v>1262.8005059999998</v>
      </c>
      <c r="I12" s="1">
        <v>1007.19</v>
      </c>
      <c r="J12" s="5">
        <f>+G12*3.0400017%</f>
        <v>1337.6007479999998</v>
      </c>
      <c r="K12">
        <v>25</v>
      </c>
      <c r="L12" s="1">
        <v>3369.41</v>
      </c>
      <c r="M12" s="1">
        <f>H12+I12+J12+K12+L12</f>
        <v>7002.0012539999998</v>
      </c>
      <c r="N12" s="1">
        <f>G12-M12</f>
        <v>36997.998745999997</v>
      </c>
    </row>
    <row r="13" spans="1:14" ht="15.75" x14ac:dyDescent="0.25">
      <c r="A13">
        <f>A12+1</f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1">
        <v>45100</v>
      </c>
      <c r="H13" s="5">
        <f>+G13*2.87000115%</f>
        <v>1294.3705186499999</v>
      </c>
      <c r="I13" s="1">
        <v>1162.44</v>
      </c>
      <c r="J13" s="5">
        <f>+G13*3.0400017%</f>
        <v>1371.0407666999999</v>
      </c>
      <c r="K13">
        <v>25</v>
      </c>
      <c r="L13" s="1">
        <v>1039.8</v>
      </c>
      <c r="M13" s="1">
        <f>H13+I13+J13+K13+L13</f>
        <v>4892.6512853499999</v>
      </c>
      <c r="N13" s="1">
        <f>G13-M13</f>
        <v>40207.348714649997</v>
      </c>
    </row>
    <row r="14" spans="1:14" ht="15.75" x14ac:dyDescent="0.25">
      <c r="A14">
        <f>A13+1</f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1">
        <v>38000</v>
      </c>
      <c r="H14" s="5">
        <f>+G14*2.87000115%</f>
        <v>1090.6004369999998</v>
      </c>
      <c r="I14">
        <v>160.38</v>
      </c>
      <c r="J14" s="5">
        <f>+G14*3.0400017%</f>
        <v>1155.200646</v>
      </c>
      <c r="K14">
        <v>25</v>
      </c>
      <c r="L14" s="1">
        <v>1625.46</v>
      </c>
      <c r="M14" s="1">
        <f>H14+I14+J14+K14+L14</f>
        <v>4056.6410829999995</v>
      </c>
      <c r="N14" s="1">
        <f>G14-M14</f>
        <v>33943.358916999998</v>
      </c>
    </row>
    <row r="15" spans="1:14" ht="15.75" x14ac:dyDescent="0.25">
      <c r="A15">
        <f>A14+1</f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1">
        <v>38500</v>
      </c>
      <c r="H15" s="5">
        <f>+G15*2.87000115%</f>
        <v>1104.9504427499999</v>
      </c>
      <c r="I15">
        <v>230.95</v>
      </c>
      <c r="J15" s="5">
        <f>+G15*3.0400017%</f>
        <v>1170.4006545</v>
      </c>
      <c r="K15">
        <v>25</v>
      </c>
      <c r="M15" s="1">
        <f>H15+I15+J15+K15+L15</f>
        <v>2531.3010972499997</v>
      </c>
      <c r="N15" s="1">
        <f>G15-M15</f>
        <v>35968.698902750002</v>
      </c>
    </row>
    <row r="16" spans="1:14" ht="15.75" x14ac:dyDescent="0.25">
      <c r="A16">
        <f>A15+1</f>
        <v>8</v>
      </c>
      <c r="B16" s="7" t="s">
        <v>35</v>
      </c>
      <c r="C16" t="s">
        <v>33</v>
      </c>
      <c r="D16" t="s">
        <v>36</v>
      </c>
      <c r="E16" t="s">
        <v>25</v>
      </c>
      <c r="F16" t="s">
        <v>18</v>
      </c>
      <c r="G16" s="8">
        <v>21780</v>
      </c>
      <c r="H16" s="5">
        <f>+G16*2.87000115%</f>
        <v>625.08625046999998</v>
      </c>
      <c r="J16" s="5">
        <f>+G16*3.0400017%</f>
        <v>662.11237025999992</v>
      </c>
      <c r="K16">
        <v>25</v>
      </c>
      <c r="M16" s="1">
        <f>H16+I16+J16+K16+L16</f>
        <v>1312.1986207299999</v>
      </c>
      <c r="N16" s="1">
        <f>G16-M16</f>
        <v>20467.80137927</v>
      </c>
    </row>
    <row r="17" spans="1:14" ht="15.75" x14ac:dyDescent="0.25">
      <c r="A17">
        <f>A16+1</f>
        <v>9</v>
      </c>
      <c r="B17" t="s">
        <v>37</v>
      </c>
      <c r="C17" t="s">
        <v>38</v>
      </c>
      <c r="D17" t="s">
        <v>39</v>
      </c>
      <c r="E17" t="s">
        <v>25</v>
      </c>
      <c r="F17" t="s">
        <v>26</v>
      </c>
      <c r="G17" s="1">
        <v>18150</v>
      </c>
      <c r="H17" s="5">
        <f>+G17*2.87000115%</f>
        <v>520.90520872499997</v>
      </c>
      <c r="J17" s="5">
        <f>+G17*3.0400017%</f>
        <v>551.76030854999999</v>
      </c>
      <c r="K17">
        <v>25</v>
      </c>
      <c r="M17" s="1">
        <f>H17+I17+J17+K17+L17</f>
        <v>1097.665517275</v>
      </c>
      <c r="N17" s="1">
        <f>G17-M17</f>
        <v>17052.334482725</v>
      </c>
    </row>
    <row r="18" spans="1:14" ht="15.75" x14ac:dyDescent="0.25">
      <c r="A18">
        <f>A17+1</f>
        <v>10</v>
      </c>
      <c r="B18" t="s">
        <v>40</v>
      </c>
      <c r="C18" t="s">
        <v>38</v>
      </c>
      <c r="D18" t="s">
        <v>39</v>
      </c>
      <c r="E18" t="s">
        <v>25</v>
      </c>
      <c r="F18" t="s">
        <v>18</v>
      </c>
      <c r="G18" s="1">
        <v>14520</v>
      </c>
      <c r="H18" s="5">
        <f>+G18*2.87000115%</f>
        <v>416.72416697999995</v>
      </c>
      <c r="J18" s="5">
        <f>+G18*3.0400017%</f>
        <v>441.40824683999995</v>
      </c>
      <c r="K18">
        <v>25</v>
      </c>
      <c r="M18" s="1">
        <f>H18+I18+J18+K18+L18</f>
        <v>883.1324138199999</v>
      </c>
      <c r="N18" s="1">
        <f>G18-M18</f>
        <v>13636.86758618</v>
      </c>
    </row>
    <row r="19" spans="1:14" ht="15.75" x14ac:dyDescent="0.25">
      <c r="A19">
        <f>A18+1</f>
        <v>11</v>
      </c>
      <c r="B19" t="s">
        <v>41</v>
      </c>
      <c r="C19" t="s">
        <v>38</v>
      </c>
      <c r="D19" t="s">
        <v>39</v>
      </c>
      <c r="E19" t="s">
        <v>25</v>
      </c>
      <c r="F19" t="s">
        <v>18</v>
      </c>
      <c r="G19" s="1">
        <v>14520</v>
      </c>
      <c r="H19" s="5">
        <f>+G19*2.87000115%</f>
        <v>416.72416697999995</v>
      </c>
      <c r="J19" s="5">
        <f>+G19*3.0400017%</f>
        <v>441.40824683999995</v>
      </c>
      <c r="K19">
        <v>25</v>
      </c>
      <c r="M19" s="1">
        <f>H19+I19+J19+K19+L19</f>
        <v>883.1324138199999</v>
      </c>
      <c r="N19" s="1">
        <f>G19-M19</f>
        <v>13636.86758618</v>
      </c>
    </row>
    <row r="20" spans="1:14" ht="15.75" x14ac:dyDescent="0.25">
      <c r="A20">
        <f>A19+1</f>
        <v>12</v>
      </c>
      <c r="B20" t="s">
        <v>42</v>
      </c>
      <c r="C20" t="s">
        <v>43</v>
      </c>
      <c r="D20" t="s">
        <v>44</v>
      </c>
      <c r="E20" t="s">
        <v>25</v>
      </c>
      <c r="F20" t="s">
        <v>18</v>
      </c>
      <c r="G20" s="1">
        <v>66000</v>
      </c>
      <c r="H20" s="5">
        <f>+G20*2.87000115%</f>
        <v>1894.2007589999998</v>
      </c>
      <c r="I20" s="1">
        <v>4615.7299999999996</v>
      </c>
      <c r="J20" s="5">
        <f>+G20*3.0400017%</f>
        <v>2006.4011219999998</v>
      </c>
      <c r="K20">
        <v>25</v>
      </c>
      <c r="L20">
        <v>100</v>
      </c>
      <c r="M20" s="1">
        <f>H20+I20+J20+K20+L20</f>
        <v>8641.3318809999982</v>
      </c>
      <c r="N20" s="1">
        <f>G20-M20</f>
        <v>57358.668119000002</v>
      </c>
    </row>
    <row r="21" spans="1:14" ht="15.75" x14ac:dyDescent="0.25">
      <c r="A21">
        <f>A20+1</f>
        <v>13</v>
      </c>
      <c r="B21" t="s">
        <v>45</v>
      </c>
      <c r="C21" t="s">
        <v>43</v>
      </c>
      <c r="D21" t="s">
        <v>46</v>
      </c>
      <c r="E21" t="s">
        <v>25</v>
      </c>
      <c r="F21" t="s">
        <v>18</v>
      </c>
      <c r="G21" s="1">
        <v>34650</v>
      </c>
      <c r="H21" s="5">
        <f>+G21*2.87000115%</f>
        <v>994.45539847499992</v>
      </c>
      <c r="J21" s="5">
        <f>+G21*3.0400017%</f>
        <v>1053.3605890499998</v>
      </c>
      <c r="K21">
        <v>25</v>
      </c>
      <c r="M21" s="1">
        <f>H21+I21+J21+K21+L21</f>
        <v>2072.8159875249999</v>
      </c>
      <c r="N21" s="1">
        <f>G21-M21</f>
        <v>32577.184012475002</v>
      </c>
    </row>
    <row r="22" spans="1:14" ht="15.75" x14ac:dyDescent="0.25">
      <c r="A22">
        <f>A21+1</f>
        <v>14</v>
      </c>
      <c r="B22" t="s">
        <v>47</v>
      </c>
      <c r="C22" t="s">
        <v>43</v>
      </c>
      <c r="D22" t="s">
        <v>48</v>
      </c>
      <c r="E22" t="s">
        <v>25</v>
      </c>
      <c r="F22" t="s">
        <v>18</v>
      </c>
      <c r="G22" s="1">
        <v>28875</v>
      </c>
      <c r="H22" s="5">
        <f>+G22*2.87000115%</f>
        <v>828.71283206249996</v>
      </c>
      <c r="J22" s="5">
        <f>+G22*3.0400017%</f>
        <v>877.80049087499992</v>
      </c>
      <c r="K22">
        <v>25</v>
      </c>
      <c r="M22" s="1">
        <f>H22+I22+J22+K22+L22</f>
        <v>1731.5133229374999</v>
      </c>
      <c r="N22" s="1">
        <f>G22-M22</f>
        <v>27143.486677062501</v>
      </c>
    </row>
    <row r="23" spans="1:14" ht="15.75" x14ac:dyDescent="0.25">
      <c r="A23">
        <f>A22+1</f>
        <v>15</v>
      </c>
      <c r="B23" t="s">
        <v>49</v>
      </c>
      <c r="C23" t="s">
        <v>43</v>
      </c>
      <c r="D23" t="s">
        <v>50</v>
      </c>
      <c r="E23" t="s">
        <v>25</v>
      </c>
      <c r="F23" t="s">
        <v>18</v>
      </c>
      <c r="G23" s="1">
        <v>14520</v>
      </c>
      <c r="H23" s="5">
        <f>+G23*2.87000115%</f>
        <v>416.72416697999995</v>
      </c>
      <c r="J23" s="5">
        <f>+G23*3.0400017%</f>
        <v>441.40824683999995</v>
      </c>
      <c r="K23">
        <v>25</v>
      </c>
      <c r="M23" s="1">
        <f>H23+I23+J23+K23+L23</f>
        <v>883.1324138199999</v>
      </c>
      <c r="N23" s="1">
        <f>G23-M23</f>
        <v>13636.86758618</v>
      </c>
    </row>
    <row r="24" spans="1:14" ht="15.75" x14ac:dyDescent="0.25">
      <c r="A24">
        <f>A23+1</f>
        <v>16</v>
      </c>
      <c r="B24" t="s">
        <v>51</v>
      </c>
      <c r="C24" t="s">
        <v>43</v>
      </c>
      <c r="D24" t="s">
        <v>52</v>
      </c>
      <c r="E24" t="s">
        <v>25</v>
      </c>
      <c r="F24" t="s">
        <v>18</v>
      </c>
      <c r="G24" s="1">
        <v>21780</v>
      </c>
      <c r="H24" s="5">
        <f>+G24*2.87000115%</f>
        <v>625.08625046999998</v>
      </c>
      <c r="J24" s="5">
        <f>+G24*3.0400017%</f>
        <v>662.11237025999992</v>
      </c>
      <c r="K24">
        <v>25</v>
      </c>
      <c r="L24" s="1">
        <v>1039.8</v>
      </c>
      <c r="M24" s="1">
        <f>H24+I24+J24+K24+L24</f>
        <v>2351.9986207299999</v>
      </c>
      <c r="N24" s="1">
        <f>G24-M24</f>
        <v>19428.001379270001</v>
      </c>
    </row>
    <row r="25" spans="1:14" ht="15.75" x14ac:dyDescent="0.25">
      <c r="A25">
        <f>A24+1</f>
        <v>17</v>
      </c>
      <c r="B25" t="s">
        <v>53</v>
      </c>
      <c r="C25" t="s">
        <v>43</v>
      </c>
      <c r="D25" t="s">
        <v>54</v>
      </c>
      <c r="E25" t="s">
        <v>25</v>
      </c>
      <c r="F25" t="s">
        <v>18</v>
      </c>
      <c r="G25" s="1">
        <v>12100</v>
      </c>
      <c r="H25" s="5">
        <f>+G25*2.87000115%</f>
        <v>347.27013914999998</v>
      </c>
      <c r="J25" s="5">
        <f>+G25*3.0400017%</f>
        <v>367.84020569999996</v>
      </c>
      <c r="K25">
        <v>25</v>
      </c>
      <c r="M25" s="1">
        <f>H25+I25+J25+K25+L25</f>
        <v>740.11034484999993</v>
      </c>
      <c r="N25" s="1">
        <f>G25-M25</f>
        <v>11359.88965515</v>
      </c>
    </row>
    <row r="26" spans="1:14" ht="15.75" x14ac:dyDescent="0.25">
      <c r="A26">
        <f>A25+1</f>
        <v>18</v>
      </c>
      <c r="B26" t="s">
        <v>55</v>
      </c>
      <c r="C26" t="s">
        <v>43</v>
      </c>
      <c r="D26" t="s">
        <v>56</v>
      </c>
      <c r="E26" t="s">
        <v>25</v>
      </c>
      <c r="F26" t="s">
        <v>18</v>
      </c>
      <c r="G26" s="1">
        <v>18150</v>
      </c>
      <c r="H26" s="5">
        <f>+G26*2.87000115%</f>
        <v>520.90520872499997</v>
      </c>
      <c r="J26" s="5">
        <f>+G26*3.0400017%</f>
        <v>551.76030854999999</v>
      </c>
      <c r="K26">
        <v>25</v>
      </c>
      <c r="M26" s="1">
        <f>H26+I26+J26+K26+L26</f>
        <v>1097.665517275</v>
      </c>
      <c r="N26" s="1">
        <f>G26-M26</f>
        <v>17052.334482725</v>
      </c>
    </row>
    <row r="27" spans="1:14" ht="15.75" x14ac:dyDescent="0.25">
      <c r="A27">
        <f>A26+1</f>
        <v>19</v>
      </c>
      <c r="B27" t="s">
        <v>57</v>
      </c>
      <c r="C27" t="s">
        <v>43</v>
      </c>
      <c r="D27" t="s">
        <v>58</v>
      </c>
      <c r="E27" t="s">
        <v>25</v>
      </c>
      <c r="F27" t="s">
        <v>18</v>
      </c>
      <c r="G27" s="1">
        <v>12100</v>
      </c>
      <c r="H27" s="5">
        <f>+G27*2.87000115%</f>
        <v>347.27013914999998</v>
      </c>
      <c r="J27" s="5">
        <f>+G27*3.0400017%</f>
        <v>367.84020569999996</v>
      </c>
      <c r="K27">
        <v>25</v>
      </c>
      <c r="M27" s="1">
        <f>H27+I27+J27+K27+L27</f>
        <v>740.11034484999993</v>
      </c>
      <c r="N27" s="1">
        <f>G27-M27</f>
        <v>11359.88965515</v>
      </c>
    </row>
    <row r="28" spans="1:14" ht="15.75" x14ac:dyDescent="0.25">
      <c r="A28">
        <f>A27+1</f>
        <v>20</v>
      </c>
      <c r="B28" t="s">
        <v>59</v>
      </c>
      <c r="C28" t="s">
        <v>43</v>
      </c>
      <c r="D28" t="s">
        <v>60</v>
      </c>
      <c r="E28" t="s">
        <v>25</v>
      </c>
      <c r="F28" t="s">
        <v>18</v>
      </c>
      <c r="G28" s="1">
        <v>13310</v>
      </c>
      <c r="H28" s="5">
        <f>+G28*2.87000115%</f>
        <v>381.99715306499996</v>
      </c>
      <c r="J28" s="5">
        <f>+G28*3.0400017%</f>
        <v>404.62422626999995</v>
      </c>
      <c r="K28">
        <v>25</v>
      </c>
      <c r="M28" s="1">
        <f>H28+I28+J28+K28+L28</f>
        <v>811.62137933499992</v>
      </c>
      <c r="N28" s="1">
        <f>G28-M28</f>
        <v>12498.378620665</v>
      </c>
    </row>
    <row r="29" spans="1:14" ht="15.75" x14ac:dyDescent="0.25">
      <c r="A29">
        <f>A28+1</f>
        <v>21</v>
      </c>
      <c r="B29" t="s">
        <v>61</v>
      </c>
      <c r="C29" t="s">
        <v>62</v>
      </c>
      <c r="D29" t="s">
        <v>63</v>
      </c>
      <c r="E29" t="s">
        <v>25</v>
      </c>
      <c r="F29" t="s">
        <v>18</v>
      </c>
      <c r="G29" s="1">
        <v>77000</v>
      </c>
      <c r="H29" s="5">
        <f>+G29*2.87000115%</f>
        <v>2209.9008854999997</v>
      </c>
      <c r="I29" s="1">
        <v>6695.26</v>
      </c>
      <c r="J29" s="5">
        <f>+G29*3.0400017%</f>
        <v>2340.8013089999999</v>
      </c>
      <c r="K29">
        <v>25</v>
      </c>
      <c r="L29">
        <v>100</v>
      </c>
      <c r="M29" s="1">
        <f>H29+I29+J29+K29+L29</f>
        <v>11370.9621945</v>
      </c>
      <c r="N29" s="1">
        <f>G29-M29</f>
        <v>65629.037805500004</v>
      </c>
    </row>
    <row r="30" spans="1:14" ht="15.75" x14ac:dyDescent="0.25">
      <c r="A30">
        <f>A29+1</f>
        <v>22</v>
      </c>
      <c r="B30" t="s">
        <v>64</v>
      </c>
      <c r="C30" t="s">
        <v>62</v>
      </c>
      <c r="D30" t="s">
        <v>65</v>
      </c>
      <c r="E30" t="s">
        <v>25</v>
      </c>
      <c r="F30" t="s">
        <v>18</v>
      </c>
      <c r="G30" s="1">
        <v>38500</v>
      </c>
      <c r="H30" s="5">
        <f>+G30*2.87000115%</f>
        <v>1104.9504427499999</v>
      </c>
      <c r="I30">
        <v>230.95</v>
      </c>
      <c r="J30" s="5">
        <f>+G30*3.0400017%</f>
        <v>1170.4006545</v>
      </c>
      <c r="K30">
        <v>25</v>
      </c>
      <c r="L30">
        <v>140</v>
      </c>
      <c r="M30" s="1">
        <f>H30+I30+J30+K30+L30</f>
        <v>2671.3010972499997</v>
      </c>
      <c r="N30" s="1">
        <f>G30-M30</f>
        <v>35828.698902750002</v>
      </c>
    </row>
    <row r="31" spans="1:14" ht="15.75" x14ac:dyDescent="0.25">
      <c r="A31">
        <f>A30+1</f>
        <v>23</v>
      </c>
      <c r="B31" t="s">
        <v>66</v>
      </c>
      <c r="C31" t="s">
        <v>67</v>
      </c>
      <c r="D31" t="s">
        <v>68</v>
      </c>
      <c r="E31" t="s">
        <v>25</v>
      </c>
      <c r="F31" t="s">
        <v>18</v>
      </c>
      <c r="G31" s="1">
        <v>55000</v>
      </c>
      <c r="H31" s="5">
        <f>+G31*2.87000115%</f>
        <v>1578.5006324999999</v>
      </c>
      <c r="I31" s="1">
        <v>2559.6799999999998</v>
      </c>
      <c r="J31" s="5">
        <f>+G31*3.0400017%</f>
        <v>1672.0009349999998</v>
      </c>
      <c r="K31">
        <v>25</v>
      </c>
      <c r="L31" s="1">
        <v>2019.78</v>
      </c>
      <c r="M31" s="1">
        <f>H31+I31+J31+K31+L31</f>
        <v>7854.9615674999995</v>
      </c>
      <c r="N31" s="1">
        <f>G31-M31</f>
        <v>47145.038432499998</v>
      </c>
    </row>
    <row r="32" spans="1:14" ht="15.75" x14ac:dyDescent="0.25">
      <c r="A32">
        <f>A31+1</f>
        <v>24</v>
      </c>
      <c r="B32" t="s">
        <v>69</v>
      </c>
      <c r="C32" t="s">
        <v>67</v>
      </c>
      <c r="D32" t="s">
        <v>68</v>
      </c>
      <c r="E32" t="s">
        <v>25</v>
      </c>
      <c r="F32" t="s">
        <v>18</v>
      </c>
      <c r="G32" s="1">
        <v>49500</v>
      </c>
      <c r="H32" s="5">
        <f>+G32*2.87000115%</f>
        <v>1420.6505692499998</v>
      </c>
      <c r="I32" s="1">
        <v>1783.43</v>
      </c>
      <c r="J32" s="5">
        <f>+G32*3.0400017%</f>
        <v>1504.8008414999999</v>
      </c>
      <c r="K32">
        <v>25</v>
      </c>
      <c r="L32" s="1">
        <v>1039.8</v>
      </c>
      <c r="M32" s="1">
        <f>H32+I32+J32+K32+L32</f>
        <v>5773.6814107500004</v>
      </c>
      <c r="N32" s="1">
        <f>G32-M32</f>
        <v>43726.318589249997</v>
      </c>
    </row>
    <row r="33" spans="1:14" ht="15.75" x14ac:dyDescent="0.25">
      <c r="A33">
        <f>A32+1</f>
        <v>25</v>
      </c>
      <c r="B33" t="s">
        <v>70</v>
      </c>
      <c r="C33" t="s">
        <v>67</v>
      </c>
      <c r="D33" t="s">
        <v>71</v>
      </c>
      <c r="E33" t="s">
        <v>25</v>
      </c>
      <c r="F33" t="s">
        <v>18</v>
      </c>
      <c r="G33" s="1">
        <v>44000</v>
      </c>
      <c r="H33" s="5">
        <f>+G33*2.87000115%</f>
        <v>1262.8005059999998</v>
      </c>
      <c r="I33" s="1">
        <v>1007.19</v>
      </c>
      <c r="J33" s="5">
        <f>+G33*3.0400017%</f>
        <v>1337.6007479999998</v>
      </c>
      <c r="K33">
        <v>25</v>
      </c>
      <c r="L33">
        <v>100</v>
      </c>
      <c r="M33" s="1">
        <f>H33+I33+J33+K33+L33</f>
        <v>3732.5912539999999</v>
      </c>
      <c r="N33" s="1">
        <f>G33-M33</f>
        <v>40267.408746000001</v>
      </c>
    </row>
    <row r="34" spans="1:14" ht="15.75" x14ac:dyDescent="0.25">
      <c r="A34">
        <f>A33+1</f>
        <v>26</v>
      </c>
      <c r="B34" t="s">
        <v>72</v>
      </c>
      <c r="C34" t="s">
        <v>67</v>
      </c>
      <c r="D34" t="s">
        <v>73</v>
      </c>
      <c r="E34" t="s">
        <v>25</v>
      </c>
      <c r="F34" t="s">
        <v>18</v>
      </c>
      <c r="G34" s="1">
        <v>34650</v>
      </c>
      <c r="H34" s="5">
        <f>+G34*2.87000115%</f>
        <v>994.45539847499992</v>
      </c>
      <c r="J34" s="5">
        <f>+G34*3.0400017%</f>
        <v>1053.3605890499998</v>
      </c>
      <c r="K34">
        <v>25</v>
      </c>
      <c r="L34">
        <v>100</v>
      </c>
      <c r="M34" s="1">
        <f>H34+I34+J34+K34+L34</f>
        <v>2172.8159875249999</v>
      </c>
      <c r="N34" s="1">
        <f>G34-M34</f>
        <v>32477.184012475002</v>
      </c>
    </row>
    <row r="35" spans="1:14" ht="15.75" x14ac:dyDescent="0.25">
      <c r="A35">
        <f>A34+1</f>
        <v>27</v>
      </c>
      <c r="B35" t="s">
        <v>74</v>
      </c>
      <c r="C35" t="s">
        <v>67</v>
      </c>
      <c r="D35" t="s">
        <v>73</v>
      </c>
      <c r="E35" t="s">
        <v>25</v>
      </c>
      <c r="F35" t="s">
        <v>18</v>
      </c>
      <c r="G35" s="1">
        <v>28875</v>
      </c>
      <c r="H35" s="5">
        <f>+G35*2.87000115%</f>
        <v>828.71283206249996</v>
      </c>
      <c r="J35" s="5">
        <f>+G35*3.0400017%</f>
        <v>877.80049087499992</v>
      </c>
      <c r="K35">
        <v>25</v>
      </c>
      <c r="M35" s="1">
        <f>H35+I35+J35+K35+L35</f>
        <v>1731.5133229374999</v>
      </c>
      <c r="N35" s="1">
        <f>G35-M35</f>
        <v>27143.486677062501</v>
      </c>
    </row>
    <row r="36" spans="1:14" ht="15.75" x14ac:dyDescent="0.25">
      <c r="A36">
        <f>A35+1</f>
        <v>28</v>
      </c>
      <c r="B36" t="s">
        <v>75</v>
      </c>
      <c r="C36" t="s">
        <v>76</v>
      </c>
      <c r="D36" t="s">
        <v>77</v>
      </c>
      <c r="E36" t="s">
        <v>25</v>
      </c>
      <c r="F36" t="s">
        <v>26</v>
      </c>
      <c r="G36" s="1">
        <v>35000</v>
      </c>
      <c r="H36" s="5">
        <f>+G36*2.87000115%</f>
        <v>1004.5004025</v>
      </c>
      <c r="J36" s="5">
        <f>+G36*3.0400017%</f>
        <v>1064.000595</v>
      </c>
      <c r="K36">
        <v>25</v>
      </c>
      <c r="L36">
        <v>100</v>
      </c>
      <c r="M36" s="1">
        <f>H36+I36+J36+K36+L36</f>
        <v>2193.5009974999998</v>
      </c>
      <c r="N36" s="1">
        <f>G36-M36</f>
        <v>32806.499002500001</v>
      </c>
    </row>
    <row r="37" spans="1:14" ht="15.75" x14ac:dyDescent="0.25">
      <c r="A37">
        <f>A36+1</f>
        <v>29</v>
      </c>
      <c r="B37" t="s">
        <v>78</v>
      </c>
      <c r="C37" t="s">
        <v>76</v>
      </c>
      <c r="D37" t="s">
        <v>77</v>
      </c>
      <c r="E37" t="s">
        <v>25</v>
      </c>
      <c r="F37" t="s">
        <v>26</v>
      </c>
      <c r="G37" s="1">
        <v>20240</v>
      </c>
      <c r="H37" s="5">
        <f>+G37*2.87000115%</f>
        <v>580.88823275999994</v>
      </c>
      <c r="J37" s="5">
        <f>+G37*3.0400017%</f>
        <v>615.29634407999993</v>
      </c>
      <c r="K37">
        <v>25</v>
      </c>
      <c r="M37" s="1">
        <f>H37+I37+J37+K37+L37</f>
        <v>1221.1845768399999</v>
      </c>
      <c r="N37" s="1">
        <f>G37-M37</f>
        <v>19018.815423159998</v>
      </c>
    </row>
    <row r="38" spans="1:14" ht="15.75" x14ac:dyDescent="0.25">
      <c r="A38">
        <f>A37+1</f>
        <v>30</v>
      </c>
      <c r="B38" t="s">
        <v>292</v>
      </c>
      <c r="C38" t="s">
        <v>76</v>
      </c>
      <c r="D38" t="s">
        <v>77</v>
      </c>
      <c r="E38" t="s">
        <v>25</v>
      </c>
      <c r="F38" t="s">
        <v>26</v>
      </c>
      <c r="G38" s="1">
        <v>20240</v>
      </c>
      <c r="H38" s="5">
        <f>+G38*2.87000115%</f>
        <v>580.88823275999994</v>
      </c>
      <c r="J38" s="5">
        <f>+G38*3.0400017%</f>
        <v>615.29634407999993</v>
      </c>
      <c r="K38">
        <v>25</v>
      </c>
      <c r="M38" s="1">
        <f>H38+I38+J38+K38+L38</f>
        <v>1221.1845768399999</v>
      </c>
      <c r="N38" s="1">
        <f>G38-M38</f>
        <v>19018.815423159998</v>
      </c>
    </row>
    <row r="39" spans="1:14" ht="15.75" x14ac:dyDescent="0.25">
      <c r="A39">
        <f>A38+1</f>
        <v>31</v>
      </c>
      <c r="B39" t="s">
        <v>300</v>
      </c>
      <c r="C39" t="s">
        <v>76</v>
      </c>
      <c r="D39" t="s">
        <v>77</v>
      </c>
      <c r="E39" t="s">
        <v>25</v>
      </c>
      <c r="F39" t="s">
        <v>26</v>
      </c>
      <c r="G39" s="1">
        <v>20240</v>
      </c>
      <c r="H39" s="5">
        <f>+G39*2.87000115%</f>
        <v>580.88823275999994</v>
      </c>
      <c r="J39" s="5">
        <f>+G39*3.0400017%</f>
        <v>615.29634407999993</v>
      </c>
      <c r="K39">
        <v>25</v>
      </c>
      <c r="M39" s="1">
        <f>H39+I39+J39+K39+L39</f>
        <v>1221.1845768399999</v>
      </c>
      <c r="N39" s="1">
        <f>G39-M39</f>
        <v>19018.815423159998</v>
      </c>
    </row>
    <row r="40" spans="1:14" ht="15.75" x14ac:dyDescent="0.25">
      <c r="A40">
        <f>A39+1</f>
        <v>32</v>
      </c>
      <c r="B40" t="s">
        <v>79</v>
      </c>
      <c r="C40" t="s">
        <v>76</v>
      </c>
      <c r="D40" t="s">
        <v>80</v>
      </c>
      <c r="E40" t="s">
        <v>25</v>
      </c>
      <c r="F40" t="s">
        <v>18</v>
      </c>
      <c r="G40" s="1">
        <v>16940</v>
      </c>
      <c r="H40" s="5">
        <f>+G40*2.87000115%</f>
        <v>486.17819480999998</v>
      </c>
      <c r="J40" s="5">
        <f>+G40*3.0400017%</f>
        <v>514.97628797999994</v>
      </c>
      <c r="K40">
        <v>25</v>
      </c>
      <c r="M40" s="1">
        <f>H40+I40+J40+K40+L40</f>
        <v>1026.15448279</v>
      </c>
      <c r="N40" s="1">
        <f>G40-M40</f>
        <v>15913.84551721</v>
      </c>
    </row>
    <row r="41" spans="1:14" ht="15.75" x14ac:dyDescent="0.25">
      <c r="A41">
        <f>A40+1</f>
        <v>33</v>
      </c>
      <c r="B41" t="s">
        <v>81</v>
      </c>
      <c r="C41" t="s">
        <v>76</v>
      </c>
      <c r="D41" t="s">
        <v>80</v>
      </c>
      <c r="E41" t="s">
        <v>25</v>
      </c>
      <c r="F41" t="s">
        <v>18</v>
      </c>
      <c r="G41" s="1">
        <v>16940</v>
      </c>
      <c r="H41" s="5">
        <f>+G41*2.87000115%</f>
        <v>486.17819480999998</v>
      </c>
      <c r="J41" s="5">
        <f>+G41*3.0400017%</f>
        <v>514.97628797999994</v>
      </c>
      <c r="K41">
        <v>25</v>
      </c>
      <c r="L41">
        <v>100</v>
      </c>
      <c r="M41" s="1">
        <f>H41+I41+J41+K41+L41</f>
        <v>1126.15448279</v>
      </c>
      <c r="N41" s="1">
        <f>G41-M41</f>
        <v>15813.84551721</v>
      </c>
    </row>
    <row r="42" spans="1:14" ht="15.75" x14ac:dyDescent="0.25">
      <c r="A42">
        <f>A41+1</f>
        <v>34</v>
      </c>
      <c r="B42" t="s">
        <v>82</v>
      </c>
      <c r="C42" t="s">
        <v>76</v>
      </c>
      <c r="D42" t="s">
        <v>80</v>
      </c>
      <c r="E42" t="s">
        <v>25</v>
      </c>
      <c r="F42" t="s">
        <v>18</v>
      </c>
      <c r="G42" s="1">
        <v>16940</v>
      </c>
      <c r="H42" s="5">
        <f>+G42*2.87000115%</f>
        <v>486.17819480999998</v>
      </c>
      <c r="J42" s="5">
        <f>+G42*3.0400017%</f>
        <v>514.97628797999994</v>
      </c>
      <c r="K42">
        <v>25</v>
      </c>
      <c r="M42" s="1">
        <f>H42+I42+J42+K42+L42</f>
        <v>1026.15448279</v>
      </c>
      <c r="N42" s="1">
        <f>G42-M42</f>
        <v>15913.84551721</v>
      </c>
    </row>
    <row r="43" spans="1:14" ht="15.75" x14ac:dyDescent="0.25">
      <c r="A43">
        <f>A42+1</f>
        <v>35</v>
      </c>
      <c r="B43" t="s">
        <v>83</v>
      </c>
      <c r="C43" t="s">
        <v>76</v>
      </c>
      <c r="D43" t="s">
        <v>84</v>
      </c>
      <c r="E43" t="s">
        <v>25</v>
      </c>
      <c r="F43" t="s">
        <v>18</v>
      </c>
      <c r="G43" s="1">
        <v>16940</v>
      </c>
      <c r="H43" s="5">
        <f>+G43*2.87000115%</f>
        <v>486.17819480999998</v>
      </c>
      <c r="J43" s="5">
        <f>+G43*3.0400017%</f>
        <v>514.97628797999994</v>
      </c>
      <c r="K43">
        <v>25</v>
      </c>
      <c r="L43">
        <v>469.9</v>
      </c>
      <c r="M43" s="1">
        <f>H43+I43+J43+K43+L43</f>
        <v>1496.0544827899998</v>
      </c>
      <c r="N43" s="1">
        <f>G43-M43</f>
        <v>15443.945517210001</v>
      </c>
    </row>
    <row r="44" spans="1:14" ht="15.75" x14ac:dyDescent="0.25">
      <c r="A44">
        <f>A43+1</f>
        <v>36</v>
      </c>
      <c r="B44" t="s">
        <v>85</v>
      </c>
      <c r="C44" t="s">
        <v>76</v>
      </c>
      <c r="D44" t="s">
        <v>80</v>
      </c>
      <c r="E44" t="s">
        <v>25</v>
      </c>
      <c r="F44" t="s">
        <v>18</v>
      </c>
      <c r="G44" s="1">
        <v>16940</v>
      </c>
      <c r="H44" s="5">
        <f>+G44*2.87000115%</f>
        <v>486.17819480999998</v>
      </c>
      <c r="J44" s="5">
        <f>+G44*3.0400017%</f>
        <v>514.97628797999994</v>
      </c>
      <c r="K44">
        <v>25</v>
      </c>
      <c r="M44" s="1">
        <f>H44+I44+J44+K44+L44</f>
        <v>1026.15448279</v>
      </c>
      <c r="N44" s="1">
        <f>G44-M44</f>
        <v>15913.84551721</v>
      </c>
    </row>
    <row r="45" spans="1:14" ht="15.75" x14ac:dyDescent="0.25">
      <c r="A45">
        <f>A44+1</f>
        <v>37</v>
      </c>
      <c r="B45" t="s">
        <v>86</v>
      </c>
      <c r="C45" t="s">
        <v>87</v>
      </c>
      <c r="D45" t="s">
        <v>88</v>
      </c>
      <c r="E45" t="s">
        <v>25</v>
      </c>
      <c r="F45" t="s">
        <v>18</v>
      </c>
      <c r="G45" s="1">
        <v>66000</v>
      </c>
      <c r="H45" s="5">
        <f>+G45*2.87000115%</f>
        <v>1894.2007589999998</v>
      </c>
      <c r="I45" s="1">
        <v>4615.7299999999996</v>
      </c>
      <c r="J45" s="5">
        <f>+G45*3.0400017%</f>
        <v>2006.4011219999998</v>
      </c>
      <c r="K45">
        <v>25</v>
      </c>
      <c r="L45" s="1">
        <v>4095.2</v>
      </c>
      <c r="M45" s="1">
        <f>H45+I45+J45+K45+L45</f>
        <v>12636.531880999999</v>
      </c>
      <c r="N45" s="1">
        <f>G45-M45</f>
        <v>53363.468118999997</v>
      </c>
    </row>
    <row r="46" spans="1:14" ht="15.75" x14ac:dyDescent="0.25">
      <c r="A46">
        <f>A45+1</f>
        <v>38</v>
      </c>
      <c r="B46" t="s">
        <v>89</v>
      </c>
      <c r="C46" t="s">
        <v>87</v>
      </c>
      <c r="D46" t="s">
        <v>88</v>
      </c>
      <c r="E46" t="s">
        <v>25</v>
      </c>
      <c r="F46" t="s">
        <v>18</v>
      </c>
      <c r="G46" s="1">
        <v>66000</v>
      </c>
      <c r="H46" s="5">
        <f>+G46*2.87000115%</f>
        <v>1894.2007589999998</v>
      </c>
      <c r="I46" s="1">
        <v>4615.7299999999996</v>
      </c>
      <c r="J46" s="5">
        <f>+G46*3.0400017%</f>
        <v>2006.4011219999998</v>
      </c>
      <c r="K46">
        <v>25</v>
      </c>
      <c r="L46" s="1">
        <v>4095.2</v>
      </c>
      <c r="M46" s="1">
        <f>H46+I46+J46+K46+L46</f>
        <v>12636.531880999999</v>
      </c>
      <c r="N46" s="1">
        <f>G46-M46</f>
        <v>53363.468118999997</v>
      </c>
    </row>
    <row r="47" spans="1:14" ht="15.75" x14ac:dyDescent="0.25">
      <c r="A47">
        <f>A46+1</f>
        <v>39</v>
      </c>
      <c r="B47" t="s">
        <v>90</v>
      </c>
      <c r="C47" t="s">
        <v>91</v>
      </c>
      <c r="D47" t="s">
        <v>92</v>
      </c>
      <c r="E47" t="s">
        <v>25</v>
      </c>
      <c r="F47" t="s">
        <v>26</v>
      </c>
      <c r="G47" s="1">
        <v>49500</v>
      </c>
      <c r="H47" s="5">
        <f>+G47*2.87000115%</f>
        <v>1420.6505692499998</v>
      </c>
      <c r="I47" s="1">
        <v>1783.43</v>
      </c>
      <c r="J47" s="5">
        <f>+G47*3.0400017%</f>
        <v>1504.8008414999999</v>
      </c>
      <c r="K47">
        <v>25</v>
      </c>
      <c r="L47">
        <v>100</v>
      </c>
      <c r="M47" s="1">
        <f>H47+I47+J47+K47+L47</f>
        <v>4833.8814107500002</v>
      </c>
      <c r="N47" s="1">
        <f>G47-M47</f>
        <v>44666.11858925</v>
      </c>
    </row>
    <row r="48" spans="1:14" ht="15.75" x14ac:dyDescent="0.25">
      <c r="A48">
        <f>A47+1</f>
        <v>40</v>
      </c>
      <c r="B48" t="s">
        <v>93</v>
      </c>
      <c r="C48" t="s">
        <v>94</v>
      </c>
      <c r="D48" t="s">
        <v>95</v>
      </c>
      <c r="E48" t="s">
        <v>17</v>
      </c>
      <c r="F48" t="s">
        <v>26</v>
      </c>
      <c r="G48" s="1">
        <v>220000</v>
      </c>
      <c r="H48" s="5">
        <f>+G48*2.87000115%</f>
        <v>6314.0025299999998</v>
      </c>
      <c r="I48" s="1">
        <v>40357.15</v>
      </c>
      <c r="J48" s="9">
        <v>6589.14</v>
      </c>
      <c r="K48">
        <v>25</v>
      </c>
      <c r="L48" s="1">
        <v>4089.56</v>
      </c>
      <c r="M48" s="1">
        <f>H48+I48+J48+K48+L48</f>
        <v>57374.852529999996</v>
      </c>
      <c r="N48" s="1">
        <f>G48-M48</f>
        <v>162625.14747</v>
      </c>
    </row>
    <row r="49" spans="1:14" ht="15.75" x14ac:dyDescent="0.25">
      <c r="A49">
        <f>A48+1</f>
        <v>41</v>
      </c>
      <c r="B49" t="s">
        <v>96</v>
      </c>
      <c r="C49" t="s">
        <v>94</v>
      </c>
      <c r="D49" t="s">
        <v>97</v>
      </c>
      <c r="E49" t="s">
        <v>25</v>
      </c>
      <c r="F49" t="s">
        <v>18</v>
      </c>
      <c r="G49" s="1">
        <v>17600</v>
      </c>
      <c r="H49" s="5">
        <f>+G49*2.87000115%</f>
        <v>505.12020239999993</v>
      </c>
      <c r="J49" s="5">
        <f>+G49*3.0400017%</f>
        <v>535.04029919999994</v>
      </c>
      <c r="K49">
        <v>25</v>
      </c>
      <c r="L49">
        <v>100</v>
      </c>
      <c r="M49" s="1">
        <f>H49+I49+J49+K49+L49</f>
        <v>1165.1605015999999</v>
      </c>
      <c r="N49" s="1">
        <f>G49-M49</f>
        <v>16434.839498400001</v>
      </c>
    </row>
    <row r="50" spans="1:14" ht="15.75" x14ac:dyDescent="0.25">
      <c r="A50">
        <f>A49+1</f>
        <v>42</v>
      </c>
      <c r="B50" s="7" t="s">
        <v>98</v>
      </c>
      <c r="C50" t="s">
        <v>94</v>
      </c>
      <c r="D50" t="s">
        <v>97</v>
      </c>
      <c r="E50" t="s">
        <v>25</v>
      </c>
      <c r="F50" t="s">
        <v>18</v>
      </c>
      <c r="G50" s="1">
        <v>16940</v>
      </c>
      <c r="H50" s="5">
        <f>+G50*2.87000115%</f>
        <v>486.17819480999998</v>
      </c>
      <c r="J50" s="5">
        <f>+G50*3.0400017%</f>
        <v>514.97628797999994</v>
      </c>
      <c r="K50">
        <v>25</v>
      </c>
      <c r="M50" s="1">
        <f>H50+I50+J50+K50+L50</f>
        <v>1026.15448279</v>
      </c>
      <c r="N50" s="1">
        <f>G50-M50</f>
        <v>15913.84551721</v>
      </c>
    </row>
    <row r="51" spans="1:14" ht="15.75" x14ac:dyDescent="0.25">
      <c r="A51">
        <f>A50+1</f>
        <v>43</v>
      </c>
      <c r="B51" t="s">
        <v>99</v>
      </c>
      <c r="C51" t="s">
        <v>100</v>
      </c>
      <c r="D51" t="s">
        <v>101</v>
      </c>
      <c r="E51" t="s">
        <v>25</v>
      </c>
      <c r="F51" t="s">
        <v>26</v>
      </c>
      <c r="G51" s="1">
        <v>38000</v>
      </c>
      <c r="H51" s="5">
        <f>+G51*2.87000115%</f>
        <v>1090.6004369999998</v>
      </c>
      <c r="I51">
        <v>160.38</v>
      </c>
      <c r="J51" s="5">
        <f>+G51*3.0400017%</f>
        <v>1155.200646</v>
      </c>
      <c r="K51">
        <v>25</v>
      </c>
      <c r="L51" s="1">
        <v>1449.63</v>
      </c>
      <c r="M51" s="1">
        <f>H51+I51+J51+K51+L51</f>
        <v>3880.8110829999996</v>
      </c>
      <c r="N51" s="1">
        <f>G51-M51</f>
        <v>34119.188916999999</v>
      </c>
    </row>
    <row r="52" spans="1:14" ht="15.75" x14ac:dyDescent="0.25">
      <c r="A52">
        <f>A51+1</f>
        <v>44</v>
      </c>
      <c r="B52" t="s">
        <v>102</v>
      </c>
      <c r="C52" t="s">
        <v>100</v>
      </c>
      <c r="D52" t="s">
        <v>103</v>
      </c>
      <c r="E52" t="s">
        <v>25</v>
      </c>
      <c r="F52" t="s">
        <v>26</v>
      </c>
      <c r="G52" s="1">
        <v>60500</v>
      </c>
      <c r="H52" s="5">
        <f>+G52*2.87000115%</f>
        <v>1736.3506957499999</v>
      </c>
      <c r="I52" s="1">
        <v>3580.74</v>
      </c>
      <c r="J52" s="5">
        <f>+G52*3.0400017%</f>
        <v>1839.2010284999999</v>
      </c>
      <c r="K52">
        <v>25</v>
      </c>
      <c r="L52" s="1">
        <v>1509.7</v>
      </c>
      <c r="M52" s="1">
        <f>H52+I52+J52+K52+L52</f>
        <v>8690.9917242499996</v>
      </c>
      <c r="N52" s="1">
        <f>G52-M52</f>
        <v>51809.008275749999</v>
      </c>
    </row>
    <row r="53" spans="1:14" ht="15.75" x14ac:dyDescent="0.25">
      <c r="A53">
        <f>A52+1</f>
        <v>45</v>
      </c>
      <c r="B53" t="s">
        <v>104</v>
      </c>
      <c r="C53" t="s">
        <v>100</v>
      </c>
      <c r="D53" t="s">
        <v>105</v>
      </c>
      <c r="E53" t="s">
        <v>25</v>
      </c>
      <c r="F53" t="s">
        <v>26</v>
      </c>
      <c r="G53" s="1">
        <v>54500</v>
      </c>
      <c r="H53" s="5">
        <f>+G53*2.87000115%</f>
        <v>1564.1506267499999</v>
      </c>
      <c r="I53" s="1">
        <v>2489.11</v>
      </c>
      <c r="J53" s="5">
        <f>+G53*3.0400017%</f>
        <v>1656.8009264999998</v>
      </c>
      <c r="K53">
        <v>25</v>
      </c>
      <c r="L53">
        <v>250</v>
      </c>
      <c r="M53" s="1">
        <f>H53+I53+J53+K53+L53</f>
        <v>5985.0615532499996</v>
      </c>
      <c r="N53" s="1">
        <f>G53-M53</f>
        <v>48514.938446749999</v>
      </c>
    </row>
    <row r="54" spans="1:14" ht="15.75" x14ac:dyDescent="0.25">
      <c r="A54">
        <f>A53+1</f>
        <v>46</v>
      </c>
      <c r="B54" t="s">
        <v>106</v>
      </c>
      <c r="C54" t="s">
        <v>107</v>
      </c>
      <c r="D54" t="s">
        <v>108</v>
      </c>
      <c r="E54" t="s">
        <v>25</v>
      </c>
      <c r="F54" t="s">
        <v>18</v>
      </c>
      <c r="G54" s="1">
        <v>49500</v>
      </c>
      <c r="H54" s="5">
        <f>+G54*2.87000115%</f>
        <v>1420.6505692499998</v>
      </c>
      <c r="I54" s="1">
        <v>1783.43</v>
      </c>
      <c r="J54" s="5">
        <f>+G54*3.0400017%</f>
        <v>1504.8008414999999</v>
      </c>
      <c r="K54">
        <v>25</v>
      </c>
      <c r="L54" s="1">
        <v>100</v>
      </c>
      <c r="M54" s="1">
        <f>H54+I54+J54+K54+L54</f>
        <v>4833.8814107500002</v>
      </c>
      <c r="N54" s="1">
        <f>G54-M54</f>
        <v>44666.11858925</v>
      </c>
    </row>
    <row r="55" spans="1:14" ht="15.75" x14ac:dyDescent="0.25">
      <c r="A55">
        <f>A54+1</f>
        <v>47</v>
      </c>
      <c r="B55" t="s">
        <v>109</v>
      </c>
      <c r="C55" t="s">
        <v>107</v>
      </c>
      <c r="D55" t="s">
        <v>110</v>
      </c>
      <c r="E55" t="s">
        <v>25</v>
      </c>
      <c r="F55" t="s">
        <v>26</v>
      </c>
      <c r="G55" s="1">
        <v>18150</v>
      </c>
      <c r="H55" s="5">
        <f>+G55*2.87000115%</f>
        <v>520.90520872499997</v>
      </c>
      <c r="J55" s="5">
        <f>+G55*3.0400017%</f>
        <v>551.76030854999999</v>
      </c>
      <c r="K55">
        <v>25</v>
      </c>
      <c r="L55">
        <v>100</v>
      </c>
      <c r="M55" s="1">
        <f>H55+I55+J55+K55+L55</f>
        <v>1197.665517275</v>
      </c>
      <c r="N55" s="1">
        <f>G55-M55</f>
        <v>16952.334482725</v>
      </c>
    </row>
    <row r="56" spans="1:14" ht="15.75" x14ac:dyDescent="0.25">
      <c r="A56">
        <f>A55+1</f>
        <v>48</v>
      </c>
      <c r="B56" t="s">
        <v>111</v>
      </c>
      <c r="C56" t="s">
        <v>107</v>
      </c>
      <c r="D56" t="s">
        <v>112</v>
      </c>
      <c r="E56" t="s">
        <v>25</v>
      </c>
      <c r="F56" t="s">
        <v>26</v>
      </c>
      <c r="G56" s="1">
        <v>14300</v>
      </c>
      <c r="H56" s="5">
        <f>+G56*2.87000115%</f>
        <v>410.41016444999997</v>
      </c>
      <c r="J56" s="5">
        <f>+G56*3.0400017%</f>
        <v>434.72024309999995</v>
      </c>
      <c r="K56">
        <v>25</v>
      </c>
      <c r="M56" s="1">
        <f>H56+I56+J56+K56+L56</f>
        <v>870.13040754999997</v>
      </c>
      <c r="N56" s="1">
        <f>G56-M56</f>
        <v>13429.869592450001</v>
      </c>
    </row>
    <row r="57" spans="1:14" ht="15.75" x14ac:dyDescent="0.25">
      <c r="A57">
        <f>A56+1</f>
        <v>49</v>
      </c>
      <c r="B57" t="s">
        <v>113</v>
      </c>
      <c r="C57" t="s">
        <v>107</v>
      </c>
      <c r="D57" t="s">
        <v>112</v>
      </c>
      <c r="E57" t="s">
        <v>25</v>
      </c>
      <c r="F57" t="s">
        <v>26</v>
      </c>
      <c r="G57" s="1">
        <v>14300</v>
      </c>
      <c r="H57" s="5">
        <f>+G57*2.87000115%</f>
        <v>410.41016444999997</v>
      </c>
      <c r="J57" s="5">
        <f>+G57*3.0400017%</f>
        <v>434.72024309999995</v>
      </c>
      <c r="K57">
        <v>25</v>
      </c>
      <c r="M57" s="1">
        <f>H57+I57+J57+K57+L57</f>
        <v>870.13040754999997</v>
      </c>
      <c r="N57" s="1">
        <f>G57-M57</f>
        <v>13429.869592450001</v>
      </c>
    </row>
    <row r="58" spans="1:14" ht="15.75" x14ac:dyDescent="0.25">
      <c r="A58">
        <f>A57+1</f>
        <v>50</v>
      </c>
      <c r="B58" t="s">
        <v>114</v>
      </c>
      <c r="C58" t="s">
        <v>107</v>
      </c>
      <c r="D58" t="s">
        <v>112</v>
      </c>
      <c r="E58" t="s">
        <v>25</v>
      </c>
      <c r="F58" t="s">
        <v>26</v>
      </c>
      <c r="G58" s="1">
        <v>14300</v>
      </c>
      <c r="H58" s="5">
        <f>+G58*2.87000115%</f>
        <v>410.41016444999997</v>
      </c>
      <c r="J58" s="5">
        <f>+G58*3.0400017%</f>
        <v>434.72024309999995</v>
      </c>
      <c r="K58">
        <v>25</v>
      </c>
      <c r="M58" s="1">
        <f>H58+I58+J58+K58+L58</f>
        <v>870.13040754999997</v>
      </c>
      <c r="N58" s="1">
        <f>G58-M58</f>
        <v>13429.869592450001</v>
      </c>
    </row>
    <row r="59" spans="1:14" ht="15.75" x14ac:dyDescent="0.25">
      <c r="A59">
        <f>A58+1</f>
        <v>51</v>
      </c>
      <c r="B59" t="s">
        <v>115</v>
      </c>
      <c r="C59" t="s">
        <v>107</v>
      </c>
      <c r="D59" t="s">
        <v>112</v>
      </c>
      <c r="E59" t="s">
        <v>25</v>
      </c>
      <c r="F59" t="s">
        <v>26</v>
      </c>
      <c r="G59" s="1">
        <v>11000</v>
      </c>
      <c r="H59" s="5">
        <f>+G59*2.87000115%</f>
        <v>315.70012649999995</v>
      </c>
      <c r="J59" s="5">
        <f>+G59*3.0400017%</f>
        <v>334.40018699999996</v>
      </c>
      <c r="K59">
        <v>25</v>
      </c>
      <c r="M59" s="1">
        <f>H59+I59+J59+K59+L59</f>
        <v>675.10031349999986</v>
      </c>
      <c r="N59" s="1">
        <f>G59-M59</f>
        <v>10324.899686500001</v>
      </c>
    </row>
    <row r="60" spans="1:14" ht="15.75" x14ac:dyDescent="0.25">
      <c r="A60">
        <f>A59+1</f>
        <v>52</v>
      </c>
      <c r="B60" t="s">
        <v>116</v>
      </c>
      <c r="C60" t="s">
        <v>107</v>
      </c>
      <c r="D60" t="s">
        <v>112</v>
      </c>
      <c r="E60" t="s">
        <v>25</v>
      </c>
      <c r="F60" t="s">
        <v>26</v>
      </c>
      <c r="G60" s="1">
        <v>11000</v>
      </c>
      <c r="H60" s="5">
        <f>+G60*2.87000115%</f>
        <v>315.70012649999995</v>
      </c>
      <c r="J60" s="5">
        <f>+G60*3.0400017%</f>
        <v>334.40018699999996</v>
      </c>
      <c r="K60">
        <v>25</v>
      </c>
      <c r="L60">
        <v>100</v>
      </c>
      <c r="M60" s="1">
        <f>H60+I60+J60+K60+L60</f>
        <v>775.10031349999986</v>
      </c>
      <c r="N60" s="1">
        <f>G60-M60</f>
        <v>10224.899686500001</v>
      </c>
    </row>
    <row r="61" spans="1:14" ht="15.75" x14ac:dyDescent="0.25">
      <c r="A61">
        <f>A60+1</f>
        <v>53</v>
      </c>
      <c r="B61" t="s">
        <v>117</v>
      </c>
      <c r="C61" t="s">
        <v>107</v>
      </c>
      <c r="D61" t="s">
        <v>112</v>
      </c>
      <c r="E61" t="s">
        <v>25</v>
      </c>
      <c r="F61" t="s">
        <v>26</v>
      </c>
      <c r="G61" s="1">
        <v>11000</v>
      </c>
      <c r="H61" s="5">
        <f>+G61*2.87000115%</f>
        <v>315.70012649999995</v>
      </c>
      <c r="J61" s="5">
        <f>+G61*3.0400017%</f>
        <v>334.40018699999996</v>
      </c>
      <c r="K61">
        <v>25</v>
      </c>
      <c r="L61">
        <v>140</v>
      </c>
      <c r="M61" s="1">
        <f>H61+I61+J61+K61+L61</f>
        <v>815.10031349999986</v>
      </c>
      <c r="N61" s="1">
        <f>G61-M61</f>
        <v>10184.899686500001</v>
      </c>
    </row>
    <row r="62" spans="1:14" ht="15.75" x14ac:dyDescent="0.25">
      <c r="A62">
        <f>A61+1</f>
        <v>54</v>
      </c>
      <c r="B62" t="s">
        <v>118</v>
      </c>
      <c r="C62" t="s">
        <v>107</v>
      </c>
      <c r="D62" t="s">
        <v>112</v>
      </c>
      <c r="E62" t="s">
        <v>25</v>
      </c>
      <c r="F62" t="s">
        <v>26</v>
      </c>
      <c r="G62" s="1">
        <v>11000</v>
      </c>
      <c r="H62" s="5">
        <f>+G62*2.87000115%</f>
        <v>315.70012649999995</v>
      </c>
      <c r="J62" s="5">
        <f>+G62*3.0400017%</f>
        <v>334.40018699999996</v>
      </c>
      <c r="K62">
        <v>25</v>
      </c>
      <c r="M62" s="1">
        <f>H62+I62+J62+K62+L62</f>
        <v>675.10031349999986</v>
      </c>
      <c r="N62" s="1">
        <f>G62-M62</f>
        <v>10324.899686500001</v>
      </c>
    </row>
    <row r="63" spans="1:14" ht="15.75" x14ac:dyDescent="0.25">
      <c r="A63">
        <f>A62+1</f>
        <v>55</v>
      </c>
      <c r="B63" t="s">
        <v>119</v>
      </c>
      <c r="C63" t="s">
        <v>107</v>
      </c>
      <c r="D63" t="s">
        <v>112</v>
      </c>
      <c r="E63" t="s">
        <v>25</v>
      </c>
      <c r="F63" t="s">
        <v>26</v>
      </c>
      <c r="G63" s="1">
        <v>11000</v>
      </c>
      <c r="H63" s="5">
        <f>+G63*2.87000115%</f>
        <v>315.70012649999995</v>
      </c>
      <c r="J63" s="5">
        <f>+G63*3.0400017%</f>
        <v>334.40018699999996</v>
      </c>
      <c r="K63">
        <v>25</v>
      </c>
      <c r="L63">
        <v>100</v>
      </c>
      <c r="M63" s="1">
        <f>H63+I63+J63+K63+L63</f>
        <v>775.10031349999986</v>
      </c>
      <c r="N63" s="1">
        <f>G63-M63</f>
        <v>10224.899686500001</v>
      </c>
    </row>
    <row r="64" spans="1:14" ht="15.75" x14ac:dyDescent="0.25">
      <c r="A64">
        <f>A63+1</f>
        <v>56</v>
      </c>
      <c r="B64" t="s">
        <v>120</v>
      </c>
      <c r="C64" t="s">
        <v>107</v>
      </c>
      <c r="D64" t="s">
        <v>112</v>
      </c>
      <c r="E64" t="s">
        <v>25</v>
      </c>
      <c r="F64" t="s">
        <v>26</v>
      </c>
      <c r="G64" s="1">
        <v>11000</v>
      </c>
      <c r="H64" s="5">
        <f>+G64*2.87000115%</f>
        <v>315.70012649999995</v>
      </c>
      <c r="J64" s="5">
        <f>+G64*3.0400017%</f>
        <v>334.40018699999996</v>
      </c>
      <c r="K64">
        <v>25</v>
      </c>
      <c r="M64" s="1">
        <f>H64+I64+J64+K64+L64</f>
        <v>675.10031349999986</v>
      </c>
      <c r="N64" s="1">
        <f>G64-M64</f>
        <v>10324.899686500001</v>
      </c>
    </row>
    <row r="65" spans="1:14" ht="15.75" x14ac:dyDescent="0.25">
      <c r="A65">
        <f>A64+1</f>
        <v>57</v>
      </c>
      <c r="B65" t="s">
        <v>121</v>
      </c>
      <c r="C65" t="s">
        <v>107</v>
      </c>
      <c r="D65" t="s">
        <v>122</v>
      </c>
      <c r="E65" t="s">
        <v>25</v>
      </c>
      <c r="F65" t="s">
        <v>18</v>
      </c>
      <c r="G65" s="1">
        <v>11000</v>
      </c>
      <c r="H65" s="5">
        <f>+G65*2.87000115%</f>
        <v>315.70012649999995</v>
      </c>
      <c r="J65" s="5">
        <f>+G65*3.0400017%</f>
        <v>334.40018699999996</v>
      </c>
      <c r="K65">
        <v>25</v>
      </c>
      <c r="M65" s="1">
        <f>H65+I65+J65+K65+L65</f>
        <v>675.10031349999986</v>
      </c>
      <c r="N65" s="1">
        <f>G65-M65</f>
        <v>10324.899686500001</v>
      </c>
    </row>
    <row r="66" spans="1:14" ht="15.75" x14ac:dyDescent="0.25">
      <c r="A66">
        <f>A65+1</f>
        <v>58</v>
      </c>
      <c r="B66" t="s">
        <v>123</v>
      </c>
      <c r="C66" t="s">
        <v>107</v>
      </c>
      <c r="D66" t="s">
        <v>112</v>
      </c>
      <c r="E66" t="s">
        <v>25</v>
      </c>
      <c r="F66" t="s">
        <v>26</v>
      </c>
      <c r="G66" s="1">
        <v>11000</v>
      </c>
      <c r="H66" s="5">
        <f>+G66*2.87000115%</f>
        <v>315.70012649999995</v>
      </c>
      <c r="J66" s="5">
        <f>+G66*3.0400017%</f>
        <v>334.40018699999996</v>
      </c>
      <c r="K66">
        <v>25</v>
      </c>
      <c r="M66" s="1">
        <f>H66+I66+J66+K66+L66</f>
        <v>675.10031349999986</v>
      </c>
      <c r="N66" s="1">
        <f>G66-M66</f>
        <v>10324.899686500001</v>
      </c>
    </row>
    <row r="67" spans="1:14" ht="15.75" x14ac:dyDescent="0.25">
      <c r="A67">
        <f>A66+1</f>
        <v>59</v>
      </c>
      <c r="B67" s="10" t="s">
        <v>124</v>
      </c>
      <c r="C67" t="s">
        <v>107</v>
      </c>
      <c r="D67" t="s">
        <v>112</v>
      </c>
      <c r="E67" t="s">
        <v>25</v>
      </c>
      <c r="F67" t="s">
        <v>26</v>
      </c>
      <c r="G67" s="1">
        <v>11000</v>
      </c>
      <c r="H67" s="5">
        <f>+G67*2.87000115%</f>
        <v>315.70012649999995</v>
      </c>
      <c r="J67" s="5">
        <f>+G67*3.0400017%</f>
        <v>334.40018699999996</v>
      </c>
      <c r="K67">
        <v>25</v>
      </c>
      <c r="M67" s="1">
        <f>H67+I67+J67+K67+L67</f>
        <v>675.10031349999986</v>
      </c>
      <c r="N67" s="1">
        <f>G67-M67</f>
        <v>10324.899686500001</v>
      </c>
    </row>
    <row r="68" spans="1:14" ht="15.75" x14ac:dyDescent="0.25">
      <c r="A68">
        <f>A67+1</f>
        <v>60</v>
      </c>
      <c r="B68" s="10" t="s">
        <v>125</v>
      </c>
      <c r="C68" t="s">
        <v>107</v>
      </c>
      <c r="D68" t="s">
        <v>112</v>
      </c>
      <c r="E68" t="s">
        <v>25</v>
      </c>
      <c r="F68" t="s">
        <v>26</v>
      </c>
      <c r="G68" s="1">
        <v>11000</v>
      </c>
      <c r="H68" s="5">
        <f>+G68*2.87000115%</f>
        <v>315.70012649999995</v>
      </c>
      <c r="J68" s="5">
        <f>+G68*3.0400017%</f>
        <v>334.40018699999996</v>
      </c>
      <c r="K68">
        <v>25</v>
      </c>
      <c r="M68" s="1">
        <f>H68+I68+J68+K68+L68</f>
        <v>675.10031349999986</v>
      </c>
      <c r="N68" s="1">
        <f>G68-M68</f>
        <v>10324.899686500001</v>
      </c>
    </row>
    <row r="69" spans="1:14" ht="15.75" x14ac:dyDescent="0.25">
      <c r="A69">
        <f>A68+1</f>
        <v>61</v>
      </c>
      <c r="B69" t="s">
        <v>301</v>
      </c>
      <c r="C69" t="s">
        <v>107</v>
      </c>
      <c r="D69" t="s">
        <v>112</v>
      </c>
      <c r="E69" t="s">
        <v>25</v>
      </c>
      <c r="F69" t="s">
        <v>26</v>
      </c>
      <c r="G69" s="1">
        <v>11000</v>
      </c>
      <c r="H69" s="5">
        <f>+G69*2.87000115%</f>
        <v>315.70012649999995</v>
      </c>
      <c r="J69" s="5">
        <f>+G69*3.0400017%</f>
        <v>334.40018699999996</v>
      </c>
      <c r="K69">
        <v>25</v>
      </c>
      <c r="M69" s="1">
        <f>H69+I69+J69+K69+L69</f>
        <v>675.10031349999986</v>
      </c>
      <c r="N69" s="1">
        <f>G69-M69</f>
        <v>10324.899686500001</v>
      </c>
    </row>
    <row r="70" spans="1:14" ht="15.75" x14ac:dyDescent="0.25">
      <c r="A70">
        <f>A69+1</f>
        <v>62</v>
      </c>
      <c r="B70" t="s">
        <v>126</v>
      </c>
      <c r="C70" t="s">
        <v>127</v>
      </c>
      <c r="D70" t="s">
        <v>128</v>
      </c>
      <c r="E70" t="s">
        <v>25</v>
      </c>
      <c r="F70" t="s">
        <v>26</v>
      </c>
      <c r="G70" s="1">
        <v>16940</v>
      </c>
      <c r="H70" s="5">
        <f>+G70*2.87000115%</f>
        <v>486.17819480999998</v>
      </c>
      <c r="J70" s="5">
        <f>+G70*3.0400017%</f>
        <v>514.97628797999994</v>
      </c>
      <c r="K70">
        <v>25</v>
      </c>
      <c r="L70">
        <v>100</v>
      </c>
      <c r="M70" s="1">
        <f>H70+I70+J70+K70+L70</f>
        <v>1126.15448279</v>
      </c>
      <c r="N70" s="1">
        <f>G70-M70</f>
        <v>15813.84551721</v>
      </c>
    </row>
    <row r="71" spans="1:14" ht="15.75" x14ac:dyDescent="0.25">
      <c r="A71">
        <f>A70+1</f>
        <v>63</v>
      </c>
      <c r="B71" t="s">
        <v>129</v>
      </c>
      <c r="C71" t="s">
        <v>127</v>
      </c>
      <c r="D71" t="s">
        <v>130</v>
      </c>
      <c r="E71" t="s">
        <v>25</v>
      </c>
      <c r="F71" t="s">
        <v>26</v>
      </c>
      <c r="G71" s="1">
        <v>24200</v>
      </c>
      <c r="H71" s="5">
        <f>+G71*2.87000115%</f>
        <v>694.54027829999995</v>
      </c>
      <c r="J71" s="5">
        <f>+G71*3.0400017%</f>
        <v>735.68041139999991</v>
      </c>
      <c r="K71">
        <v>25</v>
      </c>
      <c r="L71">
        <v>469.9</v>
      </c>
      <c r="M71" s="1">
        <f>H71+I71+J71+K71+L71</f>
        <v>1925.1206896999997</v>
      </c>
      <c r="N71" s="1">
        <f>G71-M71</f>
        <v>22274.879310299999</v>
      </c>
    </row>
    <row r="72" spans="1:14" ht="15.75" x14ac:dyDescent="0.25">
      <c r="A72">
        <f>A71+1</f>
        <v>64</v>
      </c>
      <c r="B72" t="s">
        <v>131</v>
      </c>
      <c r="C72" t="s">
        <v>127</v>
      </c>
      <c r="D72" t="s">
        <v>128</v>
      </c>
      <c r="E72" t="s">
        <v>25</v>
      </c>
      <c r="F72" t="s">
        <v>26</v>
      </c>
      <c r="G72" s="1">
        <v>14520</v>
      </c>
      <c r="H72" s="5">
        <f>+G72*2.87000115%</f>
        <v>416.72416697999995</v>
      </c>
      <c r="J72" s="5">
        <f>+G72*3.0400017%</f>
        <v>441.40824683999995</v>
      </c>
      <c r="K72">
        <v>25</v>
      </c>
      <c r="M72" s="1">
        <f>H72+I72+J72+K72+L72</f>
        <v>883.1324138199999</v>
      </c>
      <c r="N72" s="1">
        <f>G72-M72</f>
        <v>13636.86758618</v>
      </c>
    </row>
    <row r="73" spans="1:14" ht="15.75" x14ac:dyDescent="0.25">
      <c r="A73">
        <f>A72+1</f>
        <v>65</v>
      </c>
      <c r="B73" t="s">
        <v>132</v>
      </c>
      <c r="C73" t="s">
        <v>127</v>
      </c>
      <c r="D73" t="s">
        <v>128</v>
      </c>
      <c r="E73" t="s">
        <v>25</v>
      </c>
      <c r="F73" t="s">
        <v>26</v>
      </c>
      <c r="G73" s="1">
        <v>14520</v>
      </c>
      <c r="H73" s="5">
        <f>+G73*2.87000115%</f>
        <v>416.72416697999995</v>
      </c>
      <c r="J73" s="5">
        <f>+G73*3.0400017%</f>
        <v>441.40824683999995</v>
      </c>
      <c r="K73">
        <v>25</v>
      </c>
      <c r="M73" s="1">
        <f>H73+I73+J73+K73+L73</f>
        <v>883.1324138199999</v>
      </c>
      <c r="N73" s="1">
        <f>G73-M73</f>
        <v>13636.86758618</v>
      </c>
    </row>
    <row r="74" spans="1:14" ht="15.75" x14ac:dyDescent="0.25">
      <c r="A74">
        <f>A73+1</f>
        <v>66</v>
      </c>
      <c r="B74" t="s">
        <v>133</v>
      </c>
      <c r="C74" t="s">
        <v>127</v>
      </c>
      <c r="D74" t="s">
        <v>128</v>
      </c>
      <c r="E74" t="s">
        <v>25</v>
      </c>
      <c r="F74" t="s">
        <v>26</v>
      </c>
      <c r="G74" s="1">
        <v>14520</v>
      </c>
      <c r="H74" s="5">
        <f>+G74*2.87000115%</f>
        <v>416.72416697999995</v>
      </c>
      <c r="J74" s="5">
        <f>+G74*3.0400017%</f>
        <v>441.40824683999995</v>
      </c>
      <c r="K74">
        <v>25</v>
      </c>
      <c r="L74">
        <v>140</v>
      </c>
      <c r="M74" s="1">
        <f>H74+I74+J74+K74+L74</f>
        <v>1023.1324138199999</v>
      </c>
      <c r="N74" s="1">
        <f>G74-M74</f>
        <v>13496.86758618</v>
      </c>
    </row>
    <row r="75" spans="1:14" ht="15.75" x14ac:dyDescent="0.25">
      <c r="A75">
        <f>A74+1</f>
        <v>67</v>
      </c>
      <c r="B75" t="s">
        <v>134</v>
      </c>
      <c r="C75" t="s">
        <v>127</v>
      </c>
      <c r="D75" t="s">
        <v>128</v>
      </c>
      <c r="E75" t="s">
        <v>25</v>
      </c>
      <c r="F75" t="s">
        <v>26</v>
      </c>
      <c r="G75" s="1">
        <v>14520</v>
      </c>
      <c r="H75" s="5">
        <f>+G75*2.87000115%</f>
        <v>416.72416697999995</v>
      </c>
      <c r="J75" s="5">
        <f>+G75*3.0400017%</f>
        <v>441.40824683999995</v>
      </c>
      <c r="K75">
        <v>25</v>
      </c>
      <c r="L75">
        <v>140</v>
      </c>
      <c r="M75" s="1">
        <f>H75+I75+J75+K75+L75</f>
        <v>1023.1324138199999</v>
      </c>
      <c r="N75" s="1">
        <f>G75-M75</f>
        <v>13496.86758618</v>
      </c>
    </row>
    <row r="76" spans="1:14" ht="15.75" x14ac:dyDescent="0.25">
      <c r="A76">
        <f>A75+1</f>
        <v>68</v>
      </c>
      <c r="B76" t="s">
        <v>135</v>
      </c>
      <c r="C76" t="s">
        <v>127</v>
      </c>
      <c r="D76" t="s">
        <v>136</v>
      </c>
      <c r="E76" t="s">
        <v>25</v>
      </c>
      <c r="F76" t="s">
        <v>18</v>
      </c>
      <c r="G76" s="1">
        <v>12100</v>
      </c>
      <c r="H76" s="5">
        <f>+G76*2.87000115%</f>
        <v>347.27013914999998</v>
      </c>
      <c r="J76" s="5">
        <f>+G76*3.0400017%</f>
        <v>367.84020569999996</v>
      </c>
      <c r="K76">
        <v>25</v>
      </c>
      <c r="L76">
        <v>100</v>
      </c>
      <c r="M76" s="1">
        <f>H76+I76+J76+K76+L76</f>
        <v>840.11034484999993</v>
      </c>
      <c r="N76" s="1">
        <f>G76-M76</f>
        <v>11259.88965515</v>
      </c>
    </row>
    <row r="77" spans="1:14" ht="15.75" x14ac:dyDescent="0.25">
      <c r="A77">
        <f>A76+1</f>
        <v>69</v>
      </c>
      <c r="B77" t="s">
        <v>137</v>
      </c>
      <c r="C77" t="s">
        <v>127</v>
      </c>
      <c r="D77" t="s">
        <v>128</v>
      </c>
      <c r="E77" t="s">
        <v>25</v>
      </c>
      <c r="F77" t="s">
        <v>26</v>
      </c>
      <c r="G77" s="1">
        <v>13200</v>
      </c>
      <c r="H77" s="5">
        <f>+G77*2.87000115%</f>
        <v>378.84015179999994</v>
      </c>
      <c r="J77" s="5">
        <f>+G77*3.0400017%</f>
        <v>401.28022439999995</v>
      </c>
      <c r="K77">
        <v>25</v>
      </c>
      <c r="M77" s="1">
        <f>H77+I77+J77+K77+L77</f>
        <v>805.1203761999999</v>
      </c>
      <c r="N77" s="1">
        <f>G77-M77</f>
        <v>12394.8796238</v>
      </c>
    </row>
    <row r="78" spans="1:14" ht="15.75" x14ac:dyDescent="0.25">
      <c r="A78">
        <f>A77+1</f>
        <v>70</v>
      </c>
      <c r="B78" s="10" t="s">
        <v>138</v>
      </c>
      <c r="C78" t="s">
        <v>127</v>
      </c>
      <c r="D78" t="s">
        <v>128</v>
      </c>
      <c r="E78" t="s">
        <v>25</v>
      </c>
      <c r="F78" t="s">
        <v>26</v>
      </c>
      <c r="G78" s="1">
        <v>14520</v>
      </c>
      <c r="H78" s="5">
        <f>+G78*2.87000115%</f>
        <v>416.72416697999995</v>
      </c>
      <c r="J78" s="5">
        <f>+G78*3.0400017%</f>
        <v>441.40824683999995</v>
      </c>
      <c r="K78">
        <v>25</v>
      </c>
      <c r="M78" s="1">
        <f>H78+I78+J78+K78+L78</f>
        <v>883.1324138199999</v>
      </c>
      <c r="N78" s="1">
        <f>G78-M78</f>
        <v>13636.86758618</v>
      </c>
    </row>
    <row r="79" spans="1:14" ht="15.75" x14ac:dyDescent="0.25">
      <c r="A79">
        <f>A78+1</f>
        <v>71</v>
      </c>
      <c r="B79" s="10" t="s">
        <v>139</v>
      </c>
      <c r="C79" t="s">
        <v>127</v>
      </c>
      <c r="D79" t="s">
        <v>128</v>
      </c>
      <c r="E79" t="s">
        <v>25</v>
      </c>
      <c r="F79" t="s">
        <v>26</v>
      </c>
      <c r="G79" s="1">
        <v>14520</v>
      </c>
      <c r="H79" s="5">
        <f>+G79*2.87000115%</f>
        <v>416.72416697999995</v>
      </c>
      <c r="J79" s="5">
        <f>+G79*3.0400017%</f>
        <v>441.40824683999995</v>
      </c>
      <c r="K79">
        <v>25</v>
      </c>
      <c r="M79" s="1">
        <f>H79+I79+J79+K79+L79</f>
        <v>883.1324138199999</v>
      </c>
      <c r="N79" s="1">
        <f>G79-M79</f>
        <v>13636.86758618</v>
      </c>
    </row>
    <row r="80" spans="1:14" ht="15.75" x14ac:dyDescent="0.25">
      <c r="A80">
        <f>A79+1</f>
        <v>72</v>
      </c>
      <c r="B80" t="s">
        <v>140</v>
      </c>
      <c r="C80" t="s">
        <v>127</v>
      </c>
      <c r="D80" t="s">
        <v>141</v>
      </c>
      <c r="E80" t="s">
        <v>25</v>
      </c>
      <c r="F80" t="s">
        <v>26</v>
      </c>
      <c r="G80" s="1">
        <v>22000</v>
      </c>
      <c r="H80" s="5">
        <f>+G80*2.87000115%</f>
        <v>631.40025299999991</v>
      </c>
      <c r="J80" s="5">
        <f>+G80*3.0400017%</f>
        <v>668.80037399999992</v>
      </c>
      <c r="K80">
        <v>25</v>
      </c>
      <c r="L80">
        <v>100</v>
      </c>
      <c r="M80" s="1">
        <f>H80+I80+J80+K80+L80</f>
        <v>1425.2006269999997</v>
      </c>
      <c r="N80" s="1">
        <f>G80-M80</f>
        <v>20574.799373000002</v>
      </c>
    </row>
    <row r="81" spans="1:14" ht="15.75" x14ac:dyDescent="0.25">
      <c r="A81">
        <f>A80+1</f>
        <v>73</v>
      </c>
      <c r="B81" t="s">
        <v>304</v>
      </c>
      <c r="C81" t="s">
        <v>127</v>
      </c>
      <c r="D81" t="s">
        <v>128</v>
      </c>
      <c r="E81" t="s">
        <v>25</v>
      </c>
      <c r="F81" t="s">
        <v>18</v>
      </c>
      <c r="G81" s="1">
        <v>14500</v>
      </c>
      <c r="H81" s="5">
        <f>+G81*2.87000115%</f>
        <v>416.15016674999998</v>
      </c>
      <c r="J81" s="5">
        <f>+G81*3.0400017%</f>
        <v>440.80024649999996</v>
      </c>
      <c r="K81">
        <v>25</v>
      </c>
      <c r="M81" s="1">
        <f>H81+I81+J81+K81+L81</f>
        <v>881.95041324999988</v>
      </c>
      <c r="N81" s="1">
        <f>G81-M81</f>
        <v>13618.049586749999</v>
      </c>
    </row>
    <row r="82" spans="1:14" ht="15.75" x14ac:dyDescent="0.25">
      <c r="A82">
        <f>A81+1</f>
        <v>74</v>
      </c>
      <c r="B82" t="s">
        <v>142</v>
      </c>
      <c r="C82" t="s">
        <v>143</v>
      </c>
      <c r="D82" t="s">
        <v>144</v>
      </c>
      <c r="E82" t="s">
        <v>25</v>
      </c>
      <c r="F82" t="s">
        <v>18</v>
      </c>
      <c r="G82" s="1">
        <v>26565</v>
      </c>
      <c r="H82" s="5">
        <f>+G82*2.87000115%</f>
        <v>762.41580549749995</v>
      </c>
      <c r="J82" s="5">
        <f>+G82*3.0400017%</f>
        <v>807.57645160499999</v>
      </c>
      <c r="K82">
        <v>25</v>
      </c>
      <c r="M82" s="1">
        <f>H82+I82+J82+K82+L82</f>
        <v>1594.9922571024999</v>
      </c>
      <c r="N82" s="1">
        <f>G82-M82</f>
        <v>24970.007742897498</v>
      </c>
    </row>
    <row r="83" spans="1:14" ht="15.75" x14ac:dyDescent="0.25">
      <c r="A83">
        <f>A82+1</f>
        <v>75</v>
      </c>
      <c r="B83" t="s">
        <v>298</v>
      </c>
      <c r="C83" t="s">
        <v>143</v>
      </c>
      <c r="D83" t="s">
        <v>145</v>
      </c>
      <c r="E83" t="s">
        <v>25</v>
      </c>
      <c r="F83" t="s">
        <v>26</v>
      </c>
      <c r="G83" s="1">
        <v>24200</v>
      </c>
      <c r="H83" s="5">
        <f>+G83*2.87000115%</f>
        <v>694.54027829999995</v>
      </c>
      <c r="J83" s="5">
        <f>+G83*3.0400017%</f>
        <v>735.68041139999991</v>
      </c>
      <c r="K83">
        <v>25</v>
      </c>
      <c r="M83" s="1">
        <f>H83+I83+J83+K83+L83</f>
        <v>1455.2206896999999</v>
      </c>
      <c r="N83" s="1">
        <f>G83-M83</f>
        <v>22744.7793103</v>
      </c>
    </row>
    <row r="84" spans="1:14" ht="15.75" x14ac:dyDescent="0.25">
      <c r="A84">
        <f>A83+1</f>
        <v>76</v>
      </c>
      <c r="B84" t="s">
        <v>299</v>
      </c>
      <c r="C84" t="s">
        <v>143</v>
      </c>
      <c r="D84" t="s">
        <v>145</v>
      </c>
      <c r="E84" t="s">
        <v>25</v>
      </c>
      <c r="F84" t="s">
        <v>26</v>
      </c>
      <c r="G84" s="1">
        <v>24200</v>
      </c>
      <c r="H84" s="5">
        <f>+G84*2.87000115%</f>
        <v>694.54027829999995</v>
      </c>
      <c r="J84" s="5">
        <f>+G84*3.0400017%</f>
        <v>735.68041139999991</v>
      </c>
      <c r="K84">
        <v>25</v>
      </c>
      <c r="M84" s="1">
        <f>H84+I84+J84+K84+L84</f>
        <v>1455.2206896999999</v>
      </c>
      <c r="N84" s="1">
        <f>G84-M84</f>
        <v>22744.7793103</v>
      </c>
    </row>
    <row r="85" spans="1:14" ht="15.75" x14ac:dyDescent="0.25">
      <c r="A85">
        <f>A84+1</f>
        <v>77</v>
      </c>
      <c r="B85" t="s">
        <v>146</v>
      </c>
      <c r="C85" t="s">
        <v>147</v>
      </c>
      <c r="D85" t="s">
        <v>148</v>
      </c>
      <c r="E85" t="s">
        <v>25</v>
      </c>
      <c r="F85" t="s">
        <v>18</v>
      </c>
      <c r="G85" s="1">
        <v>66000</v>
      </c>
      <c r="H85" s="5">
        <f>+G85*2.87000115%</f>
        <v>1894.2007589999998</v>
      </c>
      <c r="I85" s="1">
        <v>4615.7299999999996</v>
      </c>
      <c r="J85" s="5">
        <f>+G85*3.0400017%</f>
        <v>2006.4011219999998</v>
      </c>
      <c r="K85">
        <v>25</v>
      </c>
      <c r="L85" s="1">
        <v>1039.8</v>
      </c>
      <c r="M85" s="1">
        <f>H85+I85+J85+K85+L85</f>
        <v>9581.1318809999975</v>
      </c>
      <c r="N85" s="1">
        <f>G85-M85</f>
        <v>56418.868119000006</v>
      </c>
    </row>
    <row r="86" spans="1:14" ht="15.75" x14ac:dyDescent="0.25">
      <c r="A86">
        <f>A85+1</f>
        <v>78</v>
      </c>
      <c r="B86" t="s">
        <v>149</v>
      </c>
      <c r="C86" t="s">
        <v>150</v>
      </c>
      <c r="D86" t="s">
        <v>151</v>
      </c>
      <c r="E86" t="s">
        <v>25</v>
      </c>
      <c r="F86" t="s">
        <v>18</v>
      </c>
      <c r="G86" s="1">
        <v>16165.6</v>
      </c>
      <c r="H86" s="5">
        <f>+G86*2.87000115%</f>
        <v>463.95290590439998</v>
      </c>
      <c r="J86" s="5">
        <f>+G86*3.0400017%</f>
        <v>491.43451481519998</v>
      </c>
      <c r="K86">
        <v>25</v>
      </c>
      <c r="M86" s="1">
        <f>H86+I86+J86+K86+L86</f>
        <v>980.38742071959996</v>
      </c>
      <c r="N86" s="1">
        <f>G86-M86</f>
        <v>15185.2125792804</v>
      </c>
    </row>
    <row r="87" spans="1:14" ht="15.75" x14ac:dyDescent="0.25">
      <c r="A87">
        <f>A86+1</f>
        <v>79</v>
      </c>
      <c r="B87" t="s">
        <v>152</v>
      </c>
      <c r="C87" t="s">
        <v>150</v>
      </c>
      <c r="D87" t="s">
        <v>153</v>
      </c>
      <c r="E87" t="s">
        <v>25</v>
      </c>
      <c r="F87" t="s">
        <v>18</v>
      </c>
      <c r="G87" s="1">
        <v>16500</v>
      </c>
      <c r="H87" s="5">
        <f>+G87*2.87000115%</f>
        <v>473.55018974999996</v>
      </c>
      <c r="J87" s="5">
        <f>+G87*3.0400017%</f>
        <v>501.60028049999994</v>
      </c>
      <c r="K87">
        <v>25</v>
      </c>
      <c r="M87" s="1">
        <f>H87+I87+J87+K87+L87</f>
        <v>1000.1504702499999</v>
      </c>
      <c r="N87" s="1">
        <f>G87-M87</f>
        <v>15499.849529749999</v>
      </c>
    </row>
    <row r="88" spans="1:14" ht="15.75" x14ac:dyDescent="0.25">
      <c r="A88">
        <f>A87+1</f>
        <v>80</v>
      </c>
      <c r="B88" t="s">
        <v>154</v>
      </c>
      <c r="C88" t="s">
        <v>150</v>
      </c>
      <c r="D88" t="s">
        <v>155</v>
      </c>
      <c r="E88" t="s">
        <v>25</v>
      </c>
      <c r="F88" t="s">
        <v>18</v>
      </c>
      <c r="G88" s="1">
        <v>22082.5</v>
      </c>
      <c r="H88" s="5">
        <f>+G88*2.87000115%</f>
        <v>633.76800394874999</v>
      </c>
      <c r="J88" s="5">
        <f>+G88*3.0400017%</f>
        <v>671.30837540249991</v>
      </c>
      <c r="K88">
        <v>25</v>
      </c>
      <c r="M88" s="1">
        <f>H88+I88+J88+K88+L88</f>
        <v>1330.0763793512499</v>
      </c>
      <c r="N88" s="1">
        <f>G88-M88</f>
        <v>20752.423620648751</v>
      </c>
    </row>
    <row r="89" spans="1:14" ht="15.75" x14ac:dyDescent="0.25">
      <c r="A89">
        <f>A88+1</f>
        <v>81</v>
      </c>
      <c r="B89" t="s">
        <v>156</v>
      </c>
      <c r="C89" t="s">
        <v>150</v>
      </c>
      <c r="D89" t="s">
        <v>157</v>
      </c>
      <c r="E89" t="s">
        <v>25</v>
      </c>
      <c r="F89" t="s">
        <v>18</v>
      </c>
      <c r="G89" s="1">
        <v>29700</v>
      </c>
      <c r="H89" s="5">
        <f>+G89*2.87000115%</f>
        <v>852.3903415499999</v>
      </c>
      <c r="J89" s="5">
        <f>+G89*3.0400017%</f>
        <v>902.88050489999989</v>
      </c>
      <c r="K89">
        <v>25</v>
      </c>
      <c r="L89">
        <v>100</v>
      </c>
      <c r="M89" s="1">
        <f>H89+I89+J89+K89+L89</f>
        <v>1880.2708464499997</v>
      </c>
      <c r="N89" s="1">
        <f>G89-M89</f>
        <v>27819.729153550001</v>
      </c>
    </row>
    <row r="90" spans="1:14" ht="15.75" x14ac:dyDescent="0.25">
      <c r="A90">
        <f>A89+1</f>
        <v>82</v>
      </c>
      <c r="B90" t="s">
        <v>158</v>
      </c>
      <c r="C90" t="s">
        <v>150</v>
      </c>
      <c r="D90" t="s">
        <v>151</v>
      </c>
      <c r="E90" t="s">
        <v>25</v>
      </c>
      <c r="F90" t="s">
        <v>18</v>
      </c>
      <c r="G90" s="1">
        <v>14500</v>
      </c>
      <c r="H90" s="5">
        <f>+G90*2.87000115%</f>
        <v>416.15016674999998</v>
      </c>
      <c r="J90" s="5">
        <f>+G90*3.0400017%</f>
        <v>440.80024649999996</v>
      </c>
      <c r="K90">
        <v>25</v>
      </c>
      <c r="M90" s="1">
        <f>H90+I90+J90+K90+L90</f>
        <v>881.95041324999988</v>
      </c>
      <c r="N90" s="1">
        <f>G90-M90</f>
        <v>13618.049586749999</v>
      </c>
    </row>
    <row r="91" spans="1:14" ht="15.75" x14ac:dyDescent="0.25">
      <c r="A91">
        <f>A90+1</f>
        <v>83</v>
      </c>
      <c r="B91" t="s">
        <v>159</v>
      </c>
      <c r="C91" t="s">
        <v>160</v>
      </c>
      <c r="D91" t="s">
        <v>161</v>
      </c>
      <c r="E91" t="s">
        <v>25</v>
      </c>
      <c r="F91" t="s">
        <v>18</v>
      </c>
      <c r="G91" s="1">
        <v>14520</v>
      </c>
      <c r="H91" s="5">
        <f>+G91*2.87000115%</f>
        <v>416.72416697999995</v>
      </c>
      <c r="J91" s="5">
        <f>+G91*3.0400017%</f>
        <v>441.40824683999995</v>
      </c>
      <c r="K91">
        <v>25</v>
      </c>
      <c r="M91" s="1">
        <f>H91+I91+J91+K91+L91</f>
        <v>883.1324138199999</v>
      </c>
      <c r="N91" s="1">
        <f>G91-M91</f>
        <v>13636.86758618</v>
      </c>
    </row>
    <row r="92" spans="1:14" ht="15.75" x14ac:dyDescent="0.25">
      <c r="A92">
        <f>A91+1</f>
        <v>84</v>
      </c>
      <c r="B92" t="s">
        <v>162</v>
      </c>
      <c r="C92" t="s">
        <v>160</v>
      </c>
      <c r="D92" t="s">
        <v>161</v>
      </c>
      <c r="E92" t="s">
        <v>25</v>
      </c>
      <c r="F92" t="s">
        <v>18</v>
      </c>
      <c r="G92" s="1">
        <v>14520</v>
      </c>
      <c r="H92" s="5">
        <f>+G92*2.87000115%</f>
        <v>416.72416697999995</v>
      </c>
      <c r="J92" s="5">
        <f>+G92*3.0400017%</f>
        <v>441.40824683999995</v>
      </c>
      <c r="K92">
        <v>25</v>
      </c>
      <c r="M92" s="1">
        <f>H92+I92+J92+K92+L92</f>
        <v>883.1324138199999</v>
      </c>
      <c r="N92" s="1">
        <f>G92-M92</f>
        <v>13636.86758618</v>
      </c>
    </row>
    <row r="93" spans="1:14" ht="15.75" x14ac:dyDescent="0.25">
      <c r="A93">
        <f>A92+1</f>
        <v>85</v>
      </c>
      <c r="B93" t="s">
        <v>163</v>
      </c>
      <c r="C93" t="s">
        <v>160</v>
      </c>
      <c r="D93" t="s">
        <v>161</v>
      </c>
      <c r="E93" t="s">
        <v>25</v>
      </c>
      <c r="F93" t="s">
        <v>18</v>
      </c>
      <c r="G93" s="1">
        <v>14520</v>
      </c>
      <c r="H93" s="5">
        <f>+G93*2.87000115%</f>
        <v>416.72416697999995</v>
      </c>
      <c r="J93" s="5">
        <f>+G93*3.0400017%</f>
        <v>441.40824683999995</v>
      </c>
      <c r="K93">
        <v>25</v>
      </c>
      <c r="M93" s="1">
        <f>H93+I93+J93+K93+L93</f>
        <v>883.1324138199999</v>
      </c>
      <c r="N93" s="1">
        <f>G93-M93</f>
        <v>13636.86758618</v>
      </c>
    </row>
    <row r="94" spans="1:14" ht="15.75" x14ac:dyDescent="0.25">
      <c r="A94">
        <f>A93+1</f>
        <v>86</v>
      </c>
      <c r="B94" t="s">
        <v>164</v>
      </c>
      <c r="C94" t="s">
        <v>160</v>
      </c>
      <c r="D94" t="s">
        <v>161</v>
      </c>
      <c r="E94" t="s">
        <v>25</v>
      </c>
      <c r="F94" t="s">
        <v>18</v>
      </c>
      <c r="G94" s="1">
        <v>14520</v>
      </c>
      <c r="H94" s="5">
        <f>+G94*2.87000115%</f>
        <v>416.72416697999995</v>
      </c>
      <c r="J94" s="5">
        <f>+G94*3.0400017%</f>
        <v>441.40824683999995</v>
      </c>
      <c r="K94">
        <v>25</v>
      </c>
      <c r="M94" s="1">
        <f>H94+I94+J94+K94+L94</f>
        <v>883.1324138199999</v>
      </c>
      <c r="N94" s="1">
        <f>G94-M94</f>
        <v>13636.86758618</v>
      </c>
    </row>
    <row r="95" spans="1:14" ht="15.75" x14ac:dyDescent="0.25">
      <c r="A95">
        <f>A94+1</f>
        <v>87</v>
      </c>
      <c r="B95" t="s">
        <v>165</v>
      </c>
      <c r="C95" t="s">
        <v>160</v>
      </c>
      <c r="D95" t="s">
        <v>161</v>
      </c>
      <c r="E95" t="s">
        <v>25</v>
      </c>
      <c r="F95" t="s">
        <v>18</v>
      </c>
      <c r="G95" s="1">
        <v>14520</v>
      </c>
      <c r="H95" s="5">
        <f>+G95*2.87000115%</f>
        <v>416.72416697999995</v>
      </c>
      <c r="J95" s="5">
        <f>+G95*3.0400017%</f>
        <v>441.40824683999995</v>
      </c>
      <c r="K95">
        <v>25</v>
      </c>
      <c r="M95" s="1">
        <f>H95+I95+J95+K95+L95</f>
        <v>883.1324138199999</v>
      </c>
      <c r="N95" s="1">
        <f>G95-M95</f>
        <v>13636.86758618</v>
      </c>
    </row>
    <row r="96" spans="1:14" ht="15.75" x14ac:dyDescent="0.25">
      <c r="A96">
        <f>A95+1</f>
        <v>88</v>
      </c>
      <c r="B96" t="s">
        <v>166</v>
      </c>
      <c r="C96" t="s">
        <v>160</v>
      </c>
      <c r="D96" t="s">
        <v>161</v>
      </c>
      <c r="E96" t="s">
        <v>25</v>
      </c>
      <c r="F96" t="s">
        <v>18</v>
      </c>
      <c r="G96" s="1">
        <v>15730</v>
      </c>
      <c r="H96" s="5">
        <f>+G96*2.87000115%</f>
        <v>451.45118089499994</v>
      </c>
      <c r="J96" s="5">
        <f>+G96*3.0400017%</f>
        <v>478.19226740999994</v>
      </c>
      <c r="K96">
        <v>25</v>
      </c>
      <c r="M96" s="1">
        <f>H96+I96+J96+K96+L96</f>
        <v>954.64344830499988</v>
      </c>
      <c r="N96" s="1">
        <f>G96-M96</f>
        <v>14775.356551695</v>
      </c>
    </row>
    <row r="97" spans="1:14" ht="15.75" x14ac:dyDescent="0.25">
      <c r="A97">
        <f>A96+1</f>
        <v>89</v>
      </c>
      <c r="B97" t="s">
        <v>294</v>
      </c>
      <c r="C97" t="s">
        <v>160</v>
      </c>
      <c r="D97" t="s">
        <v>161</v>
      </c>
      <c r="E97" t="s">
        <v>25</v>
      </c>
      <c r="F97" t="s">
        <v>18</v>
      </c>
      <c r="G97" s="1">
        <v>10000</v>
      </c>
      <c r="H97" s="5">
        <f>+G97*2.87000115%</f>
        <v>287.00011499999999</v>
      </c>
      <c r="J97" s="5">
        <f>+G97*3.0400017%</f>
        <v>304.00016999999997</v>
      </c>
      <c r="K97">
        <v>25</v>
      </c>
      <c r="M97" s="1">
        <f>H97+I97+J97+K97+L97</f>
        <v>616.00028499999996</v>
      </c>
      <c r="N97" s="1">
        <f>G97-M97</f>
        <v>9383.9997149999999</v>
      </c>
    </row>
    <row r="98" spans="1:14" ht="15.75" x14ac:dyDescent="0.25">
      <c r="A98">
        <f>A97+1</f>
        <v>90</v>
      </c>
      <c r="B98" t="s">
        <v>167</v>
      </c>
      <c r="C98" t="s">
        <v>160</v>
      </c>
      <c r="D98" t="s">
        <v>161</v>
      </c>
      <c r="E98" t="s">
        <v>25</v>
      </c>
      <c r="F98" t="s">
        <v>18</v>
      </c>
      <c r="G98" s="1">
        <v>14520</v>
      </c>
      <c r="H98" s="5">
        <f>+G98*2.87000115%</f>
        <v>416.72416697999995</v>
      </c>
      <c r="J98" s="5">
        <f>+G98*3.0400017%</f>
        <v>441.40824683999995</v>
      </c>
      <c r="K98">
        <v>25</v>
      </c>
      <c r="M98" s="1">
        <f>H98+I98+J98+K98+L98</f>
        <v>883.1324138199999</v>
      </c>
      <c r="N98" s="1">
        <f>G98-M98</f>
        <v>13636.86758618</v>
      </c>
    </row>
    <row r="99" spans="1:14" ht="15.75" x14ac:dyDescent="0.25">
      <c r="A99">
        <f>A98+1</f>
        <v>91</v>
      </c>
      <c r="B99" t="s">
        <v>302</v>
      </c>
      <c r="C99" t="s">
        <v>160</v>
      </c>
      <c r="D99" t="s">
        <v>161</v>
      </c>
      <c r="E99" t="s">
        <v>25</v>
      </c>
      <c r="F99" t="s">
        <v>18</v>
      </c>
      <c r="G99" s="1">
        <v>14500</v>
      </c>
      <c r="H99" s="5">
        <f>+G99*2.87000115%</f>
        <v>416.15016674999998</v>
      </c>
      <c r="J99" s="5">
        <f>+G99*3.0400017%</f>
        <v>440.80024649999996</v>
      </c>
      <c r="K99">
        <v>25</v>
      </c>
      <c r="M99" s="1">
        <f>H99+I99+J99+K99+L99</f>
        <v>881.95041324999988</v>
      </c>
      <c r="N99" s="1">
        <f>G99-M99</f>
        <v>13618.049586749999</v>
      </c>
    </row>
    <row r="100" spans="1:14" ht="15.75" x14ac:dyDescent="0.25">
      <c r="A100">
        <f>A99+1</f>
        <v>92</v>
      </c>
      <c r="B100" s="10" t="s">
        <v>168</v>
      </c>
      <c r="C100" t="s">
        <v>169</v>
      </c>
      <c r="D100" t="s">
        <v>170</v>
      </c>
      <c r="E100" t="s">
        <v>25</v>
      </c>
      <c r="F100" t="s">
        <v>18</v>
      </c>
      <c r="G100" s="1">
        <v>14520</v>
      </c>
      <c r="H100" s="5">
        <f>+G100*2.87000115%</f>
        <v>416.72416697999995</v>
      </c>
      <c r="J100" s="5">
        <f>+G100*3.0400017%</f>
        <v>441.40824683999995</v>
      </c>
      <c r="K100">
        <v>25</v>
      </c>
      <c r="M100" s="1">
        <f>H100+I100+J100+K100+L100</f>
        <v>883.1324138199999</v>
      </c>
      <c r="N100" s="1">
        <f>G100-M100</f>
        <v>13636.86758618</v>
      </c>
    </row>
    <row r="101" spans="1:14" ht="15.75" x14ac:dyDescent="0.25">
      <c r="A101">
        <f>A100+1</f>
        <v>93</v>
      </c>
      <c r="B101" t="s">
        <v>171</v>
      </c>
      <c r="C101" t="s">
        <v>169</v>
      </c>
      <c r="D101" t="s">
        <v>172</v>
      </c>
      <c r="E101" t="s">
        <v>25</v>
      </c>
      <c r="F101" t="s">
        <v>18</v>
      </c>
      <c r="G101" s="1">
        <v>13200</v>
      </c>
      <c r="H101" s="5">
        <f>+G101*2.87000115%</f>
        <v>378.84015179999994</v>
      </c>
      <c r="J101" s="5">
        <f>+G101*3.0400017%</f>
        <v>401.28022439999995</v>
      </c>
      <c r="K101">
        <v>25</v>
      </c>
      <c r="L101" s="1">
        <v>2047.6</v>
      </c>
      <c r="M101" s="1">
        <f>H101+I101+J101+K101+L101</f>
        <v>2852.7203761999999</v>
      </c>
      <c r="N101" s="1">
        <f>G101-M101</f>
        <v>10347.279623800001</v>
      </c>
    </row>
    <row r="102" spans="1:14" ht="15.75" x14ac:dyDescent="0.25">
      <c r="A102">
        <f>A101+1</f>
        <v>94</v>
      </c>
      <c r="B102" t="s">
        <v>173</v>
      </c>
      <c r="C102" t="s">
        <v>169</v>
      </c>
      <c r="D102" t="s">
        <v>174</v>
      </c>
      <c r="E102" t="s">
        <v>25</v>
      </c>
      <c r="F102" t="s">
        <v>18</v>
      </c>
      <c r="G102" s="1">
        <v>22000</v>
      </c>
      <c r="H102" s="5">
        <f>+G102*2.87000115%</f>
        <v>631.40025299999991</v>
      </c>
      <c r="J102" s="5">
        <f>+G102*3.0400017%</f>
        <v>668.80037399999992</v>
      </c>
      <c r="K102">
        <v>25</v>
      </c>
      <c r="M102" s="1">
        <f>H102+I102+J102+K102+L102</f>
        <v>1325.2006269999997</v>
      </c>
      <c r="N102" s="1">
        <f>G102-M102</f>
        <v>20674.799373000002</v>
      </c>
    </row>
    <row r="103" spans="1:14" ht="15.75" x14ac:dyDescent="0.25">
      <c r="A103">
        <f>A102+1</f>
        <v>95</v>
      </c>
      <c r="B103" t="s">
        <v>175</v>
      </c>
      <c r="C103" t="s">
        <v>169</v>
      </c>
      <c r="D103" t="s">
        <v>176</v>
      </c>
      <c r="E103" t="s">
        <v>25</v>
      </c>
      <c r="F103" t="s">
        <v>18</v>
      </c>
      <c r="G103" s="1">
        <v>15000</v>
      </c>
      <c r="H103" s="5">
        <f>+G103*2.87000115%</f>
        <v>430.50017249999996</v>
      </c>
      <c r="J103" s="5">
        <f>+G103*3.0400017%</f>
        <v>456.00025499999998</v>
      </c>
      <c r="K103">
        <v>25</v>
      </c>
      <c r="M103" s="1">
        <f>H103+I103+J103+K103+L103</f>
        <v>911.50042749999989</v>
      </c>
      <c r="N103" s="1">
        <f>G103-M103</f>
        <v>14088.499572500001</v>
      </c>
    </row>
    <row r="104" spans="1:14" ht="15.75" x14ac:dyDescent="0.25">
      <c r="A104">
        <f>A103+1</f>
        <v>96</v>
      </c>
      <c r="B104" s="10" t="s">
        <v>177</v>
      </c>
      <c r="C104" t="s">
        <v>169</v>
      </c>
      <c r="D104" t="s">
        <v>178</v>
      </c>
      <c r="E104" t="s">
        <v>25</v>
      </c>
      <c r="F104" t="s">
        <v>18</v>
      </c>
      <c r="G104" s="1">
        <v>18000</v>
      </c>
      <c r="H104" s="5">
        <f>+G104*2.87000115%</f>
        <v>516.60020699999995</v>
      </c>
      <c r="J104" s="5">
        <f>+G104*3.0400017%</f>
        <v>547.20030599999996</v>
      </c>
      <c r="K104">
        <v>25</v>
      </c>
      <c r="M104" s="1">
        <f>H104+I104+J104+K104+L104</f>
        <v>1088.8005129999999</v>
      </c>
      <c r="N104" s="1">
        <f>G104-M104</f>
        <v>16911.199487000002</v>
      </c>
    </row>
    <row r="105" spans="1:14" ht="15.75" x14ac:dyDescent="0.25">
      <c r="A105">
        <f>A104+1</f>
        <v>97</v>
      </c>
      <c r="B105" s="10" t="s">
        <v>291</v>
      </c>
      <c r="C105" t="s">
        <v>169</v>
      </c>
      <c r="D105" t="s">
        <v>178</v>
      </c>
      <c r="E105" t="s">
        <v>25</v>
      </c>
      <c r="F105" t="s">
        <v>18</v>
      </c>
      <c r="G105" s="1">
        <v>18000</v>
      </c>
      <c r="H105" s="5">
        <f>+G105*2.87000115%</f>
        <v>516.60020699999995</v>
      </c>
      <c r="J105" s="5">
        <f>+G105*3.0400017%</f>
        <v>547.20030599999996</v>
      </c>
      <c r="K105">
        <v>25</v>
      </c>
      <c r="M105" s="1">
        <f>H105+I105+J105+K105+L105</f>
        <v>1088.8005129999999</v>
      </c>
      <c r="N105" s="1">
        <f>G105-M105</f>
        <v>16911.199487000002</v>
      </c>
    </row>
    <row r="106" spans="1:14" ht="15.75" x14ac:dyDescent="0.25">
      <c r="A106">
        <f>A105+1</f>
        <v>98</v>
      </c>
      <c r="B106" t="s">
        <v>179</v>
      </c>
      <c r="C106" t="s">
        <v>180</v>
      </c>
      <c r="D106" t="s">
        <v>181</v>
      </c>
      <c r="E106" t="s">
        <v>25</v>
      </c>
      <c r="F106" t="s">
        <v>18</v>
      </c>
      <c r="G106" s="1">
        <v>20570</v>
      </c>
      <c r="H106" s="5">
        <f>+G106*2.87000115%</f>
        <v>590.35923655499994</v>
      </c>
      <c r="J106" s="5">
        <f>+G106*3.0400017%</f>
        <v>625.32834968999998</v>
      </c>
      <c r="K106">
        <v>25</v>
      </c>
      <c r="L106">
        <v>100</v>
      </c>
      <c r="M106" s="1">
        <f>H106+I106+J106+K106+L106</f>
        <v>1340.6875862449999</v>
      </c>
      <c r="N106" s="1">
        <f>G106-M106</f>
        <v>19229.312413755</v>
      </c>
    </row>
    <row r="107" spans="1:14" ht="15.75" x14ac:dyDescent="0.25">
      <c r="A107">
        <f>A106+1</f>
        <v>99</v>
      </c>
      <c r="B107" t="s">
        <v>182</v>
      </c>
      <c r="C107" t="s">
        <v>180</v>
      </c>
      <c r="D107" t="s">
        <v>183</v>
      </c>
      <c r="E107" t="s">
        <v>25</v>
      </c>
      <c r="F107" t="s">
        <v>18</v>
      </c>
      <c r="G107" s="1">
        <v>14520</v>
      </c>
      <c r="H107" s="5">
        <f>+G107*2.87000115%</f>
        <v>416.72416697999995</v>
      </c>
      <c r="J107" s="5">
        <f>+G107*3.0400017%</f>
        <v>441.40824683999995</v>
      </c>
      <c r="K107">
        <v>25</v>
      </c>
      <c r="M107" s="1">
        <f>H107+I107+J107+K107+L107</f>
        <v>883.1324138199999</v>
      </c>
      <c r="N107" s="1">
        <f>G107-M107</f>
        <v>13636.86758618</v>
      </c>
    </row>
    <row r="108" spans="1:14" ht="15.75" x14ac:dyDescent="0.25">
      <c r="A108">
        <f>A107+1</f>
        <v>100</v>
      </c>
      <c r="B108" t="s">
        <v>184</v>
      </c>
      <c r="C108" t="s">
        <v>180</v>
      </c>
      <c r="D108" t="s">
        <v>185</v>
      </c>
      <c r="E108" t="s">
        <v>25</v>
      </c>
      <c r="F108" t="s">
        <v>18</v>
      </c>
      <c r="G108" s="1">
        <v>12100</v>
      </c>
      <c r="H108" s="5">
        <f>+G108*2.87000115%</f>
        <v>347.27013914999998</v>
      </c>
      <c r="J108" s="5">
        <f>+G108*3.0400017%</f>
        <v>367.84020569999996</v>
      </c>
      <c r="K108">
        <v>25</v>
      </c>
      <c r="M108" s="1">
        <f>H108+I108+J108+K108+L108</f>
        <v>740.11034484999993</v>
      </c>
      <c r="N108" s="1">
        <f>G108-M108</f>
        <v>11359.88965515</v>
      </c>
    </row>
    <row r="109" spans="1:14" ht="15.75" x14ac:dyDescent="0.25">
      <c r="A109">
        <f>A108+1</f>
        <v>101</v>
      </c>
      <c r="B109" t="s">
        <v>186</v>
      </c>
      <c r="C109" t="s">
        <v>180</v>
      </c>
      <c r="D109" t="s">
        <v>187</v>
      </c>
      <c r="E109" t="s">
        <v>25</v>
      </c>
      <c r="F109" t="s">
        <v>26</v>
      </c>
      <c r="G109" s="1">
        <v>16940</v>
      </c>
      <c r="H109" s="5">
        <f>+G109*2.87000115%</f>
        <v>486.17819480999998</v>
      </c>
      <c r="J109" s="5">
        <f>+G109*3.0400017%</f>
        <v>514.97628797999994</v>
      </c>
      <c r="K109">
        <v>25</v>
      </c>
      <c r="M109" s="1">
        <f>H109+I109+J109+K109+L109</f>
        <v>1026.15448279</v>
      </c>
      <c r="N109" s="1">
        <f>G109-M109</f>
        <v>15913.84551721</v>
      </c>
    </row>
    <row r="110" spans="1:14" ht="15.75" x14ac:dyDescent="0.25">
      <c r="A110">
        <f>A109+1</f>
        <v>102</v>
      </c>
      <c r="B110" t="s">
        <v>188</v>
      </c>
      <c r="C110" t="s">
        <v>180</v>
      </c>
      <c r="D110" t="s">
        <v>181</v>
      </c>
      <c r="E110" t="s">
        <v>25</v>
      </c>
      <c r="F110" t="s">
        <v>26</v>
      </c>
      <c r="G110" s="1">
        <v>20570</v>
      </c>
      <c r="H110" s="5">
        <f>+G110*2.87000115%</f>
        <v>590.35923655499994</v>
      </c>
      <c r="J110" s="5">
        <f>+G110*3.0400017%</f>
        <v>625.32834968999998</v>
      </c>
      <c r="K110">
        <v>25</v>
      </c>
      <c r="M110" s="1">
        <f>H110+I110+J110+K110+L110</f>
        <v>1240.6875862449999</v>
      </c>
      <c r="N110" s="1">
        <f>G110-M110</f>
        <v>19329.312413755</v>
      </c>
    </row>
    <row r="111" spans="1:14" ht="15.75" x14ac:dyDescent="0.25">
      <c r="A111">
        <f>A110+1</f>
        <v>103</v>
      </c>
      <c r="B111" t="s">
        <v>189</v>
      </c>
      <c r="C111" t="s">
        <v>180</v>
      </c>
      <c r="D111" t="s">
        <v>181</v>
      </c>
      <c r="E111" t="s">
        <v>25</v>
      </c>
      <c r="F111" t="s">
        <v>18</v>
      </c>
      <c r="G111" s="1">
        <v>44000</v>
      </c>
      <c r="H111" s="5">
        <f>+G111*2.87000115%</f>
        <v>1262.8005059999998</v>
      </c>
      <c r="I111" s="1">
        <v>1007.19</v>
      </c>
      <c r="J111" s="5">
        <f>+G111*3.0400017%</f>
        <v>1337.6007479999998</v>
      </c>
      <c r="K111">
        <v>25</v>
      </c>
      <c r="M111" s="1">
        <f>H111+I111+J111+K111+L111</f>
        <v>3632.5912539999999</v>
      </c>
      <c r="N111" s="1">
        <f>G111-M111</f>
        <v>40367.408746000001</v>
      </c>
    </row>
    <row r="112" spans="1:14" ht="15.75" x14ac:dyDescent="0.25">
      <c r="A112">
        <f>A111+1</f>
        <v>104</v>
      </c>
      <c r="B112" t="s">
        <v>190</v>
      </c>
      <c r="C112" t="s">
        <v>180</v>
      </c>
      <c r="D112" t="s">
        <v>191</v>
      </c>
      <c r="E112" t="s">
        <v>25</v>
      </c>
      <c r="F112" t="s">
        <v>18</v>
      </c>
      <c r="G112" s="1">
        <v>18150</v>
      </c>
      <c r="H112" s="5">
        <f>+G112*2.87000115%</f>
        <v>520.90520872499997</v>
      </c>
      <c r="J112" s="5">
        <f>+G112*3.0400017%</f>
        <v>551.76030854999999</v>
      </c>
      <c r="K112">
        <v>25</v>
      </c>
      <c r="M112" s="1">
        <f>H112+I112+J112+K112+L112</f>
        <v>1097.665517275</v>
      </c>
      <c r="N112" s="1">
        <f>G112-M112</f>
        <v>17052.334482725</v>
      </c>
    </row>
    <row r="113" spans="1:14" ht="15.75" x14ac:dyDescent="0.25">
      <c r="A113">
        <f>A112+1</f>
        <v>105</v>
      </c>
      <c r="B113" t="s">
        <v>192</v>
      </c>
      <c r="C113" t="s">
        <v>180</v>
      </c>
      <c r="D113" t="s">
        <v>187</v>
      </c>
      <c r="E113" t="s">
        <v>25</v>
      </c>
      <c r="F113" t="s">
        <v>18</v>
      </c>
      <c r="G113" s="1">
        <v>16940</v>
      </c>
      <c r="H113" s="5">
        <f>+G113*2.87000115%</f>
        <v>486.17819480999998</v>
      </c>
      <c r="J113" s="5">
        <f>+G113*3.0400017%</f>
        <v>514.97628797999994</v>
      </c>
      <c r="K113">
        <v>25</v>
      </c>
      <c r="M113" s="1">
        <f>H113+I113+J113+K113+L113</f>
        <v>1026.15448279</v>
      </c>
      <c r="N113" s="1">
        <f>G113-M113</f>
        <v>15913.84551721</v>
      </c>
    </row>
    <row r="114" spans="1:14" ht="15.75" x14ac:dyDescent="0.25">
      <c r="A114">
        <f>A113+1</f>
        <v>106</v>
      </c>
      <c r="B114" t="s">
        <v>193</v>
      </c>
      <c r="C114" t="s">
        <v>180</v>
      </c>
      <c r="D114" t="s">
        <v>194</v>
      </c>
      <c r="E114" t="s">
        <v>25</v>
      </c>
      <c r="F114" t="s">
        <v>18</v>
      </c>
      <c r="G114" s="1">
        <v>49500</v>
      </c>
      <c r="H114" s="5">
        <f>+G114*2.87000115%</f>
        <v>1420.6505692499998</v>
      </c>
      <c r="I114" s="1">
        <v>1783.43</v>
      </c>
      <c r="J114" s="5">
        <f>+G114*3.0400017%</f>
        <v>1504.8008414999999</v>
      </c>
      <c r="K114">
        <v>25</v>
      </c>
      <c r="M114" s="1">
        <f>H114+I114+J114+K114+L114</f>
        <v>4733.8814107500002</v>
      </c>
      <c r="N114" s="1">
        <f>G114-M114</f>
        <v>44766.11858925</v>
      </c>
    </row>
    <row r="115" spans="1:14" ht="15.75" x14ac:dyDescent="0.25">
      <c r="A115">
        <f>A114+1</f>
        <v>107</v>
      </c>
      <c r="B115" t="s">
        <v>195</v>
      </c>
      <c r="C115" t="s">
        <v>180</v>
      </c>
      <c r="D115" t="s">
        <v>181</v>
      </c>
      <c r="E115" t="s">
        <v>25</v>
      </c>
      <c r="F115" t="s">
        <v>18</v>
      </c>
      <c r="G115" s="1">
        <v>19800</v>
      </c>
      <c r="H115" s="5">
        <f>+G115*2.87000115%</f>
        <v>568.26022769999997</v>
      </c>
      <c r="J115" s="5">
        <f>+G115*3.0400017%</f>
        <v>601.92033659999993</v>
      </c>
      <c r="K115">
        <v>25</v>
      </c>
      <c r="M115" s="1">
        <f>H115+I115+J115+K115+L115</f>
        <v>1195.1805642999998</v>
      </c>
      <c r="N115" s="1">
        <f>G115-M115</f>
        <v>18604.819435699999</v>
      </c>
    </row>
    <row r="116" spans="1:14" ht="15.75" x14ac:dyDescent="0.25">
      <c r="A116">
        <f>A115+1</f>
        <v>108</v>
      </c>
      <c r="B116" t="s">
        <v>196</v>
      </c>
      <c r="C116" t="s">
        <v>180</v>
      </c>
      <c r="D116" t="s">
        <v>181</v>
      </c>
      <c r="E116" t="s">
        <v>25</v>
      </c>
      <c r="F116" t="s">
        <v>26</v>
      </c>
      <c r="G116" s="1">
        <v>38500</v>
      </c>
      <c r="H116" s="5">
        <f>+G116*2.87000115%</f>
        <v>1104.9504427499999</v>
      </c>
      <c r="I116">
        <v>230.95</v>
      </c>
      <c r="J116" s="5">
        <f>+G116*3.0400017%</f>
        <v>1170.4006545</v>
      </c>
      <c r="K116">
        <v>25</v>
      </c>
      <c r="M116" s="1">
        <f>H116+I116+J116+K116+L116</f>
        <v>2531.3010972499997</v>
      </c>
      <c r="N116" s="1">
        <f>G116-M116</f>
        <v>35968.698902750002</v>
      </c>
    </row>
    <row r="117" spans="1:14" ht="15.75" x14ac:dyDescent="0.25">
      <c r="A117">
        <f>A116+1</f>
        <v>109</v>
      </c>
      <c r="B117" t="s">
        <v>197</v>
      </c>
      <c r="C117" t="s">
        <v>198</v>
      </c>
      <c r="D117" t="s">
        <v>199</v>
      </c>
      <c r="E117" t="s">
        <v>25</v>
      </c>
      <c r="F117" t="s">
        <v>18</v>
      </c>
      <c r="G117" s="1">
        <v>19000</v>
      </c>
      <c r="H117" s="5">
        <f>+G117*2.87000115%</f>
        <v>545.30021849999991</v>
      </c>
      <c r="J117" s="5">
        <f>+G117*3.0400017%</f>
        <v>577.600323</v>
      </c>
      <c r="K117">
        <v>25</v>
      </c>
      <c r="L117">
        <v>100</v>
      </c>
      <c r="M117" s="1">
        <f>H117+I117+J117+K117+L117</f>
        <v>1247.9005414999999</v>
      </c>
      <c r="N117" s="1">
        <f>G117-M117</f>
        <v>17752.099458500001</v>
      </c>
    </row>
    <row r="118" spans="1:14" ht="15.75" x14ac:dyDescent="0.25">
      <c r="A118">
        <f>A117+1</f>
        <v>110</v>
      </c>
      <c r="B118" t="s">
        <v>200</v>
      </c>
      <c r="C118" t="s">
        <v>198</v>
      </c>
      <c r="D118" t="s">
        <v>199</v>
      </c>
      <c r="E118" t="s">
        <v>25</v>
      </c>
      <c r="F118" t="s">
        <v>18</v>
      </c>
      <c r="G118" s="1">
        <v>19000</v>
      </c>
      <c r="H118" s="5">
        <f>+G118*2.87000115%</f>
        <v>545.30021849999991</v>
      </c>
      <c r="J118" s="5">
        <f>+G118*3.0400017%</f>
        <v>577.600323</v>
      </c>
      <c r="K118">
        <v>25</v>
      </c>
      <c r="M118" s="1">
        <f>H118+I118+J118+K118+L118</f>
        <v>1147.9005414999999</v>
      </c>
      <c r="N118" s="1">
        <f>G118-M118</f>
        <v>17852.099458500001</v>
      </c>
    </row>
    <row r="119" spans="1:14" ht="15.75" x14ac:dyDescent="0.25">
      <c r="A119">
        <f>A118+1</f>
        <v>111</v>
      </c>
      <c r="B119" t="s">
        <v>201</v>
      </c>
      <c r="C119" t="s">
        <v>198</v>
      </c>
      <c r="D119" t="s">
        <v>199</v>
      </c>
      <c r="E119" t="s">
        <v>25</v>
      </c>
      <c r="F119" t="s">
        <v>18</v>
      </c>
      <c r="G119" s="1">
        <v>18634</v>
      </c>
      <c r="H119" s="5">
        <f>+G119*2.87000115%</f>
        <v>534.79601429099989</v>
      </c>
      <c r="J119" s="5">
        <f>+G119*3.0400017%</f>
        <v>566.47391677799999</v>
      </c>
      <c r="K119">
        <v>25</v>
      </c>
      <c r="L119">
        <v>100</v>
      </c>
      <c r="M119" s="1">
        <f>H119+I119+J119+K119+L119</f>
        <v>1226.269931069</v>
      </c>
      <c r="N119" s="1">
        <f>G119-M119</f>
        <v>17407.730068931</v>
      </c>
    </row>
    <row r="120" spans="1:14" ht="15.75" x14ac:dyDescent="0.25">
      <c r="A120">
        <f>A119+1</f>
        <v>112</v>
      </c>
      <c r="B120" t="s">
        <v>202</v>
      </c>
      <c r="C120" t="s">
        <v>198</v>
      </c>
      <c r="D120" t="s">
        <v>199</v>
      </c>
      <c r="E120" t="s">
        <v>25</v>
      </c>
      <c r="F120" t="s">
        <v>18</v>
      </c>
      <c r="G120" s="1">
        <v>18634</v>
      </c>
      <c r="H120" s="5">
        <f>+G120*2.87000115%</f>
        <v>534.79601429099989</v>
      </c>
      <c r="J120" s="5">
        <f>+G120*3.0400017%</f>
        <v>566.47391677799999</v>
      </c>
      <c r="K120">
        <v>25</v>
      </c>
      <c r="M120" s="1">
        <f>H120+I120+J120+K120+L120</f>
        <v>1126.269931069</v>
      </c>
      <c r="N120" s="1">
        <f>G120-M120</f>
        <v>17507.730068931</v>
      </c>
    </row>
    <row r="121" spans="1:14" ht="15.75" x14ac:dyDescent="0.25">
      <c r="A121">
        <f>A120+1</f>
        <v>113</v>
      </c>
      <c r="B121" t="s">
        <v>203</v>
      </c>
      <c r="C121" t="s">
        <v>198</v>
      </c>
      <c r="D121" t="s">
        <v>199</v>
      </c>
      <c r="E121" t="s">
        <v>25</v>
      </c>
      <c r="F121" t="s">
        <v>18</v>
      </c>
      <c r="G121" s="1">
        <v>19000</v>
      </c>
      <c r="H121" s="5">
        <f>+G121*2.87000115%</f>
        <v>545.30021849999991</v>
      </c>
      <c r="J121" s="5">
        <f>+G121*3.0400017%</f>
        <v>577.600323</v>
      </c>
      <c r="K121">
        <v>25</v>
      </c>
      <c r="L121">
        <v>100</v>
      </c>
      <c r="M121" s="1">
        <f>H121+I121+J121+K121+L121</f>
        <v>1247.9005414999999</v>
      </c>
      <c r="N121" s="1">
        <f>G121-M121</f>
        <v>17752.099458500001</v>
      </c>
    </row>
    <row r="122" spans="1:14" ht="15.75" x14ac:dyDescent="0.25">
      <c r="A122">
        <f>A121+1</f>
        <v>114</v>
      </c>
      <c r="B122" s="7" t="s">
        <v>204</v>
      </c>
      <c r="C122" t="s">
        <v>198</v>
      </c>
      <c r="D122" t="s">
        <v>199</v>
      </c>
      <c r="E122" t="s">
        <v>25</v>
      </c>
      <c r="F122" t="s">
        <v>18</v>
      </c>
      <c r="G122" s="1">
        <v>18634</v>
      </c>
      <c r="H122" s="5">
        <f>+G122*2.87000115%</f>
        <v>534.79601429099989</v>
      </c>
      <c r="J122" s="5">
        <f>+G122*3.0400017%</f>
        <v>566.47391677799999</v>
      </c>
      <c r="K122">
        <v>25</v>
      </c>
      <c r="M122" s="1">
        <f>H122+I122+J122+K122+L122</f>
        <v>1126.269931069</v>
      </c>
      <c r="N122" s="1">
        <f>G122-M122</f>
        <v>17507.730068931</v>
      </c>
    </row>
    <row r="123" spans="1:14" ht="15.75" x14ac:dyDescent="0.25">
      <c r="A123">
        <f>A122+1</f>
        <v>115</v>
      </c>
      <c r="B123" t="s">
        <v>205</v>
      </c>
      <c r="C123" t="s">
        <v>198</v>
      </c>
      <c r="D123" t="s">
        <v>199</v>
      </c>
      <c r="E123" t="s">
        <v>25</v>
      </c>
      <c r="F123" t="s">
        <v>18</v>
      </c>
      <c r="G123" s="1">
        <v>18634</v>
      </c>
      <c r="H123" s="5">
        <f>+G123*2.87000115%</f>
        <v>534.79601429099989</v>
      </c>
      <c r="J123" s="5">
        <f>+G123*3.0400017%</f>
        <v>566.47391677799999</v>
      </c>
      <c r="K123">
        <v>25</v>
      </c>
      <c r="M123" s="1">
        <f>H123+I123+J123+K123+L123</f>
        <v>1126.269931069</v>
      </c>
      <c r="N123" s="1">
        <f>G123-M123</f>
        <v>17507.730068931</v>
      </c>
    </row>
    <row r="124" spans="1:14" ht="15.75" x14ac:dyDescent="0.25">
      <c r="A124">
        <f>A123+1</f>
        <v>116</v>
      </c>
      <c r="B124" t="s">
        <v>206</v>
      </c>
      <c r="C124" t="s">
        <v>198</v>
      </c>
      <c r="D124" t="s">
        <v>207</v>
      </c>
      <c r="E124" t="s">
        <v>25</v>
      </c>
      <c r="F124" t="s">
        <v>18</v>
      </c>
      <c r="G124" s="1">
        <v>15730</v>
      </c>
      <c r="H124" s="5">
        <f>+G124*2.87000115%</f>
        <v>451.45118089499994</v>
      </c>
      <c r="J124" s="5">
        <f>+G124*3.0400017%</f>
        <v>478.19226740999994</v>
      </c>
      <c r="K124">
        <v>25</v>
      </c>
      <c r="M124" s="1">
        <f>H124+I124+J124+K124+L124</f>
        <v>954.64344830499988</v>
      </c>
      <c r="N124" s="1">
        <f>G124-M124</f>
        <v>14775.356551695</v>
      </c>
    </row>
    <row r="125" spans="1:14" ht="15.75" x14ac:dyDescent="0.25">
      <c r="A125">
        <f>A124+1</f>
        <v>117</v>
      </c>
      <c r="B125" t="s">
        <v>208</v>
      </c>
      <c r="C125" t="s">
        <v>198</v>
      </c>
      <c r="D125" t="s">
        <v>209</v>
      </c>
      <c r="E125" t="s">
        <v>25</v>
      </c>
      <c r="F125" t="s">
        <v>18</v>
      </c>
      <c r="G125" s="1">
        <v>15730</v>
      </c>
      <c r="H125" s="5">
        <f>+G125*2.87000115%</f>
        <v>451.45118089499994</v>
      </c>
      <c r="J125" s="5">
        <f>+G125*3.0400017%</f>
        <v>478.19226740999994</v>
      </c>
      <c r="K125">
        <v>25</v>
      </c>
      <c r="M125" s="1">
        <f>H125+I125+J125+K125+L125</f>
        <v>954.64344830499988</v>
      </c>
      <c r="N125" s="1">
        <f>G125-M125</f>
        <v>14775.356551695</v>
      </c>
    </row>
    <row r="126" spans="1:14" ht="15.75" x14ac:dyDescent="0.25">
      <c r="A126">
        <f>A125+1</f>
        <v>118</v>
      </c>
      <c r="B126" t="s">
        <v>210</v>
      </c>
      <c r="C126" t="s">
        <v>198</v>
      </c>
      <c r="D126" t="s">
        <v>207</v>
      </c>
      <c r="E126" t="s">
        <v>25</v>
      </c>
      <c r="F126" t="s">
        <v>18</v>
      </c>
      <c r="G126" s="1">
        <v>15730</v>
      </c>
      <c r="H126" s="5">
        <f>+G126*2.87000115%</f>
        <v>451.45118089499994</v>
      </c>
      <c r="J126" s="5">
        <f>+G126*3.0400017%</f>
        <v>478.19226740999994</v>
      </c>
      <c r="K126">
        <v>25</v>
      </c>
      <c r="L126">
        <v>100</v>
      </c>
      <c r="M126" s="1">
        <f>H126+I126+J126+K126+L126</f>
        <v>1054.6434483049998</v>
      </c>
      <c r="N126" s="1">
        <f>G126-M126</f>
        <v>14675.356551695</v>
      </c>
    </row>
    <row r="127" spans="1:14" ht="15.75" x14ac:dyDescent="0.25">
      <c r="A127">
        <f>A126+1</f>
        <v>119</v>
      </c>
      <c r="B127" t="s">
        <v>211</v>
      </c>
      <c r="C127" t="s">
        <v>198</v>
      </c>
      <c r="D127" t="s">
        <v>199</v>
      </c>
      <c r="E127" t="s">
        <v>25</v>
      </c>
      <c r="F127" t="s">
        <v>18</v>
      </c>
      <c r="G127" s="1">
        <v>18634</v>
      </c>
      <c r="H127" s="5">
        <f>+G127*2.87000115%</f>
        <v>534.79601429099989</v>
      </c>
      <c r="J127" s="5">
        <f>+G127*3.0400017%</f>
        <v>566.47391677799999</v>
      </c>
      <c r="K127">
        <v>25</v>
      </c>
      <c r="L127">
        <v>100</v>
      </c>
      <c r="M127" s="1">
        <f>H127+I127+J127+K127+L127</f>
        <v>1226.269931069</v>
      </c>
      <c r="N127" s="1">
        <f>G127-M127</f>
        <v>17407.730068931</v>
      </c>
    </row>
    <row r="128" spans="1:14" ht="15.75" x14ac:dyDescent="0.25">
      <c r="A128">
        <f>A127+1</f>
        <v>120</v>
      </c>
      <c r="B128" t="s">
        <v>212</v>
      </c>
      <c r="C128" t="s">
        <v>198</v>
      </c>
      <c r="D128" t="s">
        <v>199</v>
      </c>
      <c r="E128" t="s">
        <v>25</v>
      </c>
      <c r="F128" t="s">
        <v>18</v>
      </c>
      <c r="G128" s="1">
        <v>18634</v>
      </c>
      <c r="H128" s="5">
        <f>+G128*2.87000115%</f>
        <v>534.79601429099989</v>
      </c>
      <c r="J128" s="5">
        <f>+G128*3.0400017%</f>
        <v>566.47391677799999</v>
      </c>
      <c r="K128">
        <v>25</v>
      </c>
      <c r="M128" s="1">
        <f>H128+I128+J128+K128+L128</f>
        <v>1126.269931069</v>
      </c>
      <c r="N128" s="1">
        <f>G128-M128</f>
        <v>17507.730068931</v>
      </c>
    </row>
    <row r="129" spans="1:14" ht="15.75" x14ac:dyDescent="0.25">
      <c r="A129">
        <f>A128+1</f>
        <v>121</v>
      </c>
      <c r="B129" t="s">
        <v>213</v>
      </c>
      <c r="C129" t="s">
        <v>198</v>
      </c>
      <c r="D129" t="s">
        <v>199</v>
      </c>
      <c r="E129" t="s">
        <v>25</v>
      </c>
      <c r="F129" t="s">
        <v>18</v>
      </c>
      <c r="G129" s="1">
        <v>18634</v>
      </c>
      <c r="H129" s="5">
        <f>+G129*2.87000115%</f>
        <v>534.79601429099989</v>
      </c>
      <c r="J129" s="5">
        <f>+G129*3.0400017%</f>
        <v>566.47391677799999</v>
      </c>
      <c r="K129">
        <v>25</v>
      </c>
      <c r="M129" s="1">
        <f>H129+I129+J129+K129+L129</f>
        <v>1126.269931069</v>
      </c>
      <c r="N129" s="1">
        <f>G129-M129</f>
        <v>17507.730068931</v>
      </c>
    </row>
    <row r="130" spans="1:14" ht="15.75" x14ac:dyDescent="0.25">
      <c r="A130">
        <f>A129+1</f>
        <v>122</v>
      </c>
      <c r="B130" t="s">
        <v>214</v>
      </c>
      <c r="C130" t="s">
        <v>198</v>
      </c>
      <c r="D130" t="s">
        <v>199</v>
      </c>
      <c r="E130" t="s">
        <v>25</v>
      </c>
      <c r="F130" t="s">
        <v>18</v>
      </c>
      <c r="G130" s="1">
        <v>18634</v>
      </c>
      <c r="H130" s="5">
        <f>+G130*2.87000115%</f>
        <v>534.79601429099989</v>
      </c>
      <c r="J130" s="5">
        <f>+G130*3.0400017%</f>
        <v>566.47391677799999</v>
      </c>
      <c r="K130">
        <v>25</v>
      </c>
      <c r="M130" s="1">
        <f>H130+I130+J130+K130+L130</f>
        <v>1126.269931069</v>
      </c>
      <c r="N130" s="1">
        <f>G130-M130</f>
        <v>17507.730068931</v>
      </c>
    </row>
    <row r="131" spans="1:14" ht="15.75" x14ac:dyDescent="0.25">
      <c r="A131">
        <f>A130+1</f>
        <v>123</v>
      </c>
      <c r="B131" t="s">
        <v>215</v>
      </c>
      <c r="C131" t="s">
        <v>198</v>
      </c>
      <c r="D131" t="s">
        <v>199</v>
      </c>
      <c r="E131" t="s">
        <v>25</v>
      </c>
      <c r="F131" t="s">
        <v>18</v>
      </c>
      <c r="G131" s="1">
        <v>18634</v>
      </c>
      <c r="H131" s="5">
        <f>+G131*2.87000115%</f>
        <v>534.79601429099989</v>
      </c>
      <c r="J131" s="5">
        <f>+G131*3.0400017%</f>
        <v>566.47391677799999</v>
      </c>
      <c r="K131">
        <v>25</v>
      </c>
      <c r="M131" s="1">
        <f>H131+I131+J131+K131+L131</f>
        <v>1126.269931069</v>
      </c>
      <c r="N131" s="1">
        <f>G131-M131</f>
        <v>17507.730068931</v>
      </c>
    </row>
    <row r="132" spans="1:14" ht="15.75" x14ac:dyDescent="0.25">
      <c r="A132">
        <f>A131+1</f>
        <v>124</v>
      </c>
      <c r="B132" t="s">
        <v>216</v>
      </c>
      <c r="C132" t="s">
        <v>198</v>
      </c>
      <c r="D132" t="s">
        <v>199</v>
      </c>
      <c r="E132" t="s">
        <v>25</v>
      </c>
      <c r="F132" t="s">
        <v>18</v>
      </c>
      <c r="G132" s="1">
        <v>19000</v>
      </c>
      <c r="H132" s="5">
        <f>+G132*2.87000115%</f>
        <v>545.30021849999991</v>
      </c>
      <c r="J132" s="5">
        <f>+G132*3.0400017%</f>
        <v>577.600323</v>
      </c>
      <c r="K132">
        <v>25</v>
      </c>
      <c r="L132">
        <v>719.9</v>
      </c>
      <c r="M132" s="1">
        <f>H132+I132+J132+K132+L132</f>
        <v>1867.8005414999998</v>
      </c>
      <c r="N132" s="1">
        <f>G132-M132</f>
        <v>17132.199458499999</v>
      </c>
    </row>
    <row r="133" spans="1:14" ht="15.75" x14ac:dyDescent="0.25">
      <c r="A133">
        <f>A132+1</f>
        <v>125</v>
      </c>
      <c r="B133" t="s">
        <v>217</v>
      </c>
      <c r="C133" t="s">
        <v>198</v>
      </c>
      <c r="D133" t="s">
        <v>199</v>
      </c>
      <c r="E133" t="s">
        <v>25</v>
      </c>
      <c r="F133" t="s">
        <v>18</v>
      </c>
      <c r="G133" s="1">
        <v>19000</v>
      </c>
      <c r="H133" s="5">
        <f>+G133*2.87000115%</f>
        <v>545.30021849999991</v>
      </c>
      <c r="J133" s="5">
        <f>+G133*3.0400017%</f>
        <v>577.600323</v>
      </c>
      <c r="K133">
        <v>25</v>
      </c>
      <c r="L133">
        <v>469.9</v>
      </c>
      <c r="M133" s="1">
        <f>H133+I133+J133+K133+L133</f>
        <v>1617.8005414999998</v>
      </c>
      <c r="N133" s="1">
        <f>G133-M133</f>
        <v>17382.199458499999</v>
      </c>
    </row>
    <row r="134" spans="1:14" ht="15.75" x14ac:dyDescent="0.25">
      <c r="A134">
        <f>A133+1</f>
        <v>126</v>
      </c>
      <c r="B134" t="s">
        <v>218</v>
      </c>
      <c r="C134" t="s">
        <v>198</v>
      </c>
      <c r="D134" t="s">
        <v>199</v>
      </c>
      <c r="E134" t="s">
        <v>25</v>
      </c>
      <c r="F134" t="s">
        <v>18</v>
      </c>
      <c r="G134" s="1">
        <v>19000</v>
      </c>
      <c r="H134" s="5">
        <f>+G134*2.87000115%</f>
        <v>545.30021849999991</v>
      </c>
      <c r="J134" s="5">
        <f>+G134*3.0400017%</f>
        <v>577.600323</v>
      </c>
      <c r="K134">
        <v>25</v>
      </c>
      <c r="M134" s="1">
        <f>H134+I134+J134+K134+L134</f>
        <v>1147.9005414999999</v>
      </c>
      <c r="N134" s="1">
        <f>G134-M134</f>
        <v>17852.099458500001</v>
      </c>
    </row>
    <row r="135" spans="1:14" ht="15.75" x14ac:dyDescent="0.25">
      <c r="A135">
        <f>A134+1</f>
        <v>127</v>
      </c>
      <c r="B135" t="s">
        <v>219</v>
      </c>
      <c r="C135" t="s">
        <v>198</v>
      </c>
      <c r="D135" t="s">
        <v>199</v>
      </c>
      <c r="E135" t="s">
        <v>25</v>
      </c>
      <c r="F135" t="s">
        <v>18</v>
      </c>
      <c r="G135" s="1">
        <v>18634</v>
      </c>
      <c r="H135" s="5">
        <f>+G135*2.87000115%</f>
        <v>534.79601429099989</v>
      </c>
      <c r="J135" s="5">
        <f>+G135*3.0400017%</f>
        <v>566.47391677799999</v>
      </c>
      <c r="K135">
        <v>25</v>
      </c>
      <c r="M135" s="1">
        <f>H135+I135+J135+K135+L135</f>
        <v>1126.269931069</v>
      </c>
      <c r="N135" s="1">
        <f>G135-M135</f>
        <v>17507.730068931</v>
      </c>
    </row>
    <row r="136" spans="1:14" ht="15.75" x14ac:dyDescent="0.25">
      <c r="A136">
        <f>A135+1</f>
        <v>128</v>
      </c>
      <c r="B136" t="s">
        <v>220</v>
      </c>
      <c r="C136" t="s">
        <v>198</v>
      </c>
      <c r="D136" t="s">
        <v>199</v>
      </c>
      <c r="E136" t="s">
        <v>25</v>
      </c>
      <c r="F136" t="s">
        <v>18</v>
      </c>
      <c r="G136" s="1">
        <v>15730</v>
      </c>
      <c r="H136" s="5">
        <f>+G136*2.87000115%</f>
        <v>451.45118089499994</v>
      </c>
      <c r="J136" s="5">
        <f>+G136*3.0400017%</f>
        <v>478.19226740999994</v>
      </c>
      <c r="K136">
        <v>25</v>
      </c>
      <c r="M136" s="1">
        <f>H136+I136+J136+K136+L136</f>
        <v>954.64344830499988</v>
      </c>
      <c r="N136" s="1">
        <f>G136-M136</f>
        <v>14775.356551695</v>
      </c>
    </row>
    <row r="137" spans="1:14" ht="15.75" x14ac:dyDescent="0.25">
      <c r="A137">
        <f>A136+1</f>
        <v>129</v>
      </c>
      <c r="B137" t="s">
        <v>221</v>
      </c>
      <c r="C137" t="s">
        <v>222</v>
      </c>
      <c r="D137" t="s">
        <v>155</v>
      </c>
      <c r="E137" t="s">
        <v>25</v>
      </c>
      <c r="F137" t="s">
        <v>18</v>
      </c>
      <c r="G137" s="1">
        <v>18452.5</v>
      </c>
      <c r="H137" s="5">
        <f>+G137*2.87000115%</f>
        <v>529.58696220374998</v>
      </c>
      <c r="J137" s="5">
        <f>+G137*3.0400017%</f>
        <v>560.95631369249998</v>
      </c>
      <c r="K137">
        <v>25</v>
      </c>
      <c r="L137">
        <v>469.9</v>
      </c>
      <c r="M137" s="1">
        <f>H137+I137+J137+K137+L137</f>
        <v>1585.4432758962498</v>
      </c>
      <c r="N137" s="1">
        <f>G137-M137</f>
        <v>16867.05672410375</v>
      </c>
    </row>
    <row r="138" spans="1:14" ht="15.75" x14ac:dyDescent="0.25">
      <c r="A138">
        <f>A137+1</f>
        <v>130</v>
      </c>
      <c r="B138" t="s">
        <v>223</v>
      </c>
      <c r="C138" t="s">
        <v>222</v>
      </c>
      <c r="D138" t="s">
        <v>155</v>
      </c>
      <c r="E138" t="s">
        <v>25</v>
      </c>
      <c r="F138" t="s">
        <v>18</v>
      </c>
      <c r="G138" s="1">
        <v>18452.5</v>
      </c>
      <c r="H138" s="5">
        <f>+G138*2.87000115%</f>
        <v>529.58696220374998</v>
      </c>
      <c r="J138" s="5">
        <f>+G138*3.0400017%</f>
        <v>560.95631369249998</v>
      </c>
      <c r="K138">
        <v>25</v>
      </c>
      <c r="L138">
        <v>100</v>
      </c>
      <c r="M138" s="1">
        <f>H138+I138+J138+K138+L138</f>
        <v>1215.54327589625</v>
      </c>
      <c r="N138" s="1">
        <f>G138-M138</f>
        <v>17236.956724103751</v>
      </c>
    </row>
    <row r="139" spans="1:14" ht="15.75" x14ac:dyDescent="0.25">
      <c r="A139">
        <f>A138+1</f>
        <v>131</v>
      </c>
      <c r="B139" t="s">
        <v>224</v>
      </c>
      <c r="C139" t="s">
        <v>222</v>
      </c>
      <c r="D139" t="s">
        <v>225</v>
      </c>
      <c r="E139" t="s">
        <v>25</v>
      </c>
      <c r="F139" t="s">
        <v>18</v>
      </c>
      <c r="G139" s="1">
        <v>22000</v>
      </c>
      <c r="H139" s="5">
        <f>+G139*2.87000115%</f>
        <v>631.40025299999991</v>
      </c>
      <c r="J139" s="5">
        <f>+G139*3.0400017%</f>
        <v>668.80037399999992</v>
      </c>
      <c r="K139">
        <v>25</v>
      </c>
      <c r="M139" s="1">
        <f>H139+I139+J139+K139+L139</f>
        <v>1325.2006269999997</v>
      </c>
      <c r="N139" s="1">
        <f>G139-M139</f>
        <v>20674.799373000002</v>
      </c>
    </row>
    <row r="140" spans="1:14" ht="15.75" x14ac:dyDescent="0.25">
      <c r="A140">
        <f>A139+1</f>
        <v>132</v>
      </c>
      <c r="B140" t="s">
        <v>226</v>
      </c>
      <c r="C140" t="s">
        <v>222</v>
      </c>
      <c r="D140" t="s">
        <v>227</v>
      </c>
      <c r="E140" t="s">
        <v>25</v>
      </c>
      <c r="F140" t="s">
        <v>18</v>
      </c>
      <c r="G140" s="1">
        <v>22000</v>
      </c>
      <c r="H140" s="5">
        <f>+G140*2.87000115%</f>
        <v>631.40025299999991</v>
      </c>
      <c r="J140" s="5">
        <f>+G140*3.0400017%</f>
        <v>668.80037399999992</v>
      </c>
      <c r="K140">
        <v>25</v>
      </c>
      <c r="M140" s="1">
        <f>H140+I140+J140+K140+L140</f>
        <v>1325.2006269999997</v>
      </c>
      <c r="N140" s="1">
        <f>G140-M140</f>
        <v>20674.799373000002</v>
      </c>
    </row>
    <row r="141" spans="1:14" ht="15.75" x14ac:dyDescent="0.25">
      <c r="A141">
        <f>A140+1</f>
        <v>133</v>
      </c>
      <c r="B141" t="s">
        <v>228</v>
      </c>
      <c r="C141" t="s">
        <v>229</v>
      </c>
      <c r="D141" t="s">
        <v>230</v>
      </c>
      <c r="E141" t="s">
        <v>25</v>
      </c>
      <c r="F141" t="s">
        <v>18</v>
      </c>
      <c r="G141" s="1">
        <v>49500</v>
      </c>
      <c r="H141" s="5">
        <f>+G141*2.87000115%</f>
        <v>1420.6505692499998</v>
      </c>
      <c r="I141" s="1">
        <v>1783.43</v>
      </c>
      <c r="J141" s="5">
        <f>+G141*3.0400017%</f>
        <v>1504.8008414999999</v>
      </c>
      <c r="K141">
        <v>25</v>
      </c>
      <c r="L141">
        <v>100</v>
      </c>
      <c r="M141" s="1">
        <f>H141+I141+J141+K141+L141</f>
        <v>4833.8814107500002</v>
      </c>
      <c r="N141" s="1">
        <f>G141-M141</f>
        <v>44666.11858925</v>
      </c>
    </row>
    <row r="142" spans="1:14" ht="15.75" x14ac:dyDescent="0.25">
      <c r="A142">
        <f>A141+1</f>
        <v>134</v>
      </c>
      <c r="B142" t="s">
        <v>231</v>
      </c>
      <c r="C142" t="s">
        <v>229</v>
      </c>
      <c r="D142" t="s">
        <v>232</v>
      </c>
      <c r="E142" t="s">
        <v>25</v>
      </c>
      <c r="F142" t="s">
        <v>18</v>
      </c>
      <c r="G142" s="1">
        <v>24255</v>
      </c>
      <c r="H142" s="5">
        <f>+G142*2.87000115%</f>
        <v>696.11877893249994</v>
      </c>
      <c r="J142" s="5">
        <f>+G142*3.0400017%</f>
        <v>737.35241233499994</v>
      </c>
      <c r="K142">
        <v>25</v>
      </c>
      <c r="L142">
        <v>100</v>
      </c>
      <c r="M142" s="1">
        <f>H142+I142+J142+K142+L142</f>
        <v>1558.4711912674998</v>
      </c>
      <c r="N142" s="1">
        <f>G142-M142</f>
        <v>22696.528808732499</v>
      </c>
    </row>
    <row r="143" spans="1:14" ht="15.75" x14ac:dyDescent="0.25">
      <c r="A143">
        <f>A142+1</f>
        <v>135</v>
      </c>
      <c r="B143" t="s">
        <v>233</v>
      </c>
      <c r="C143" t="s">
        <v>229</v>
      </c>
      <c r="D143" t="s">
        <v>234</v>
      </c>
      <c r="E143" t="s">
        <v>25</v>
      </c>
      <c r="F143" t="s">
        <v>18</v>
      </c>
      <c r="G143" s="1">
        <v>14520</v>
      </c>
      <c r="H143" s="5">
        <f>+G143*2.87000115%</f>
        <v>416.72416697999995</v>
      </c>
      <c r="J143" s="5">
        <f>+G143*3.0400017%</f>
        <v>441.40824683999995</v>
      </c>
      <c r="K143">
        <v>25</v>
      </c>
      <c r="M143" s="1">
        <f>H143+I143+J143+K143+L143</f>
        <v>883.1324138199999</v>
      </c>
      <c r="N143" s="1">
        <f>G143-M143</f>
        <v>13636.86758618</v>
      </c>
    </row>
    <row r="144" spans="1:14" ht="15.75" x14ac:dyDescent="0.25">
      <c r="A144">
        <f>A143+1</f>
        <v>136</v>
      </c>
      <c r="B144" s="10" t="s">
        <v>235</v>
      </c>
      <c r="C144" t="s">
        <v>229</v>
      </c>
      <c r="D144" t="s">
        <v>236</v>
      </c>
      <c r="E144" t="s">
        <v>25</v>
      </c>
      <c r="F144" t="s">
        <v>18</v>
      </c>
      <c r="G144" s="1">
        <v>15730</v>
      </c>
      <c r="H144" s="5">
        <f>+G144*2.87000115%</f>
        <v>451.45118089499994</v>
      </c>
      <c r="J144" s="5">
        <f>+G144*3.0400017%</f>
        <v>478.19226740999994</v>
      </c>
      <c r="K144">
        <v>25</v>
      </c>
      <c r="M144" s="1">
        <f>H144+I144+J144+K144+L144</f>
        <v>954.64344830499988</v>
      </c>
      <c r="N144" s="1">
        <f>G144-M144</f>
        <v>14775.356551695</v>
      </c>
    </row>
    <row r="145" spans="1:14" ht="15.75" x14ac:dyDescent="0.25">
      <c r="A145">
        <f>A144+1</f>
        <v>137</v>
      </c>
      <c r="B145" s="10" t="s">
        <v>303</v>
      </c>
      <c r="C145" t="s">
        <v>229</v>
      </c>
      <c r="D145" t="s">
        <v>236</v>
      </c>
      <c r="E145" t="s">
        <v>25</v>
      </c>
      <c r="F145" t="s">
        <v>18</v>
      </c>
      <c r="G145" s="1">
        <v>14500</v>
      </c>
      <c r="H145" s="5">
        <f>+G145*2.87000115%</f>
        <v>416.15016674999998</v>
      </c>
      <c r="J145" s="5">
        <f>+G145*3.0400017%</f>
        <v>440.80024649999996</v>
      </c>
      <c r="K145">
        <v>25</v>
      </c>
      <c r="M145" s="1">
        <f>H145+I145+J145+K145+L145</f>
        <v>881.95041324999988</v>
      </c>
      <c r="N145" s="1">
        <f>G145-M145</f>
        <v>13618.049586749999</v>
      </c>
    </row>
    <row r="146" spans="1:14" ht="15.75" x14ac:dyDescent="0.25">
      <c r="A146">
        <f>A145+1</f>
        <v>138</v>
      </c>
      <c r="B146" s="10" t="s">
        <v>293</v>
      </c>
      <c r="C146" t="s">
        <v>229</v>
      </c>
      <c r="D146" t="s">
        <v>236</v>
      </c>
      <c r="E146" t="s">
        <v>25</v>
      </c>
      <c r="F146" t="s">
        <v>18</v>
      </c>
      <c r="G146" s="1">
        <v>14500</v>
      </c>
      <c r="H146" s="5">
        <f>+G146*2.87000115%</f>
        <v>416.15016674999998</v>
      </c>
      <c r="J146" s="5">
        <f>+G146*3.0400017%</f>
        <v>440.80024649999996</v>
      </c>
      <c r="K146">
        <v>25</v>
      </c>
      <c r="M146" s="1">
        <f>H146+I146+J146+K146+L146</f>
        <v>881.95041324999988</v>
      </c>
      <c r="N146" s="1">
        <f>G146-M146</f>
        <v>13618.049586749999</v>
      </c>
    </row>
    <row r="147" spans="1:14" ht="15.75" x14ac:dyDescent="0.25">
      <c r="A147">
        <f>A146+1</f>
        <v>139</v>
      </c>
      <c r="B147" s="10" t="s">
        <v>295</v>
      </c>
      <c r="C147" t="s">
        <v>229</v>
      </c>
      <c r="D147" t="s">
        <v>236</v>
      </c>
      <c r="E147" t="s">
        <v>25</v>
      </c>
      <c r="F147" t="s">
        <v>18</v>
      </c>
      <c r="G147" s="1">
        <v>14500</v>
      </c>
      <c r="H147" s="5">
        <f>+G147*2.87000115%</f>
        <v>416.15016674999998</v>
      </c>
      <c r="J147" s="5">
        <f>+G147*3.0400017%</f>
        <v>440.80024649999996</v>
      </c>
      <c r="K147">
        <v>25</v>
      </c>
      <c r="M147" s="1">
        <f>H147+I147+J147+K147+L147</f>
        <v>881.95041324999988</v>
      </c>
      <c r="N147" s="1">
        <f>G147-M147</f>
        <v>13618.049586749999</v>
      </c>
    </row>
    <row r="148" spans="1:14" ht="15.75" x14ac:dyDescent="0.25">
      <c r="A148">
        <f>A147+1</f>
        <v>140</v>
      </c>
      <c r="B148" t="s">
        <v>237</v>
      </c>
      <c r="C148" t="s">
        <v>238</v>
      </c>
      <c r="D148" t="s">
        <v>239</v>
      </c>
      <c r="E148" t="s">
        <v>25</v>
      </c>
      <c r="F148" t="s">
        <v>18</v>
      </c>
      <c r="G148" s="1">
        <v>22000</v>
      </c>
      <c r="H148" s="5">
        <f>+G148*2.87000115%</f>
        <v>631.40025299999991</v>
      </c>
      <c r="J148" s="5">
        <f>+G148*3.0400017%</f>
        <v>668.80037399999992</v>
      </c>
      <c r="K148">
        <v>25</v>
      </c>
      <c r="M148" s="1">
        <f>H148+I148+J148+K148+L148</f>
        <v>1325.2006269999997</v>
      </c>
      <c r="N148" s="1">
        <f>G148-M148</f>
        <v>20674.799373000002</v>
      </c>
    </row>
    <row r="149" spans="1:14" ht="15.75" x14ac:dyDescent="0.25">
      <c r="A149">
        <f>A148+1</f>
        <v>141</v>
      </c>
      <c r="B149" t="s">
        <v>240</v>
      </c>
      <c r="C149" t="s">
        <v>241</v>
      </c>
      <c r="D149" t="s">
        <v>242</v>
      </c>
      <c r="E149" t="s">
        <v>25</v>
      </c>
      <c r="F149" t="s">
        <v>18</v>
      </c>
      <c r="G149" s="1">
        <v>66000</v>
      </c>
      <c r="H149" s="5">
        <f>+G149*2.87000115%</f>
        <v>1894.2007589999998</v>
      </c>
      <c r="I149" s="1">
        <v>4615.7299999999996</v>
      </c>
      <c r="J149" s="5">
        <f>+G149*3.0400017%</f>
        <v>2006.4011219999998</v>
      </c>
      <c r="K149">
        <v>25</v>
      </c>
      <c r="L149" s="1">
        <v>2019.78</v>
      </c>
      <c r="M149" s="1">
        <f>H149+I149+J149+K149+L149</f>
        <v>10561.111880999999</v>
      </c>
      <c r="N149" s="1">
        <f>G149-M149</f>
        <v>55438.888119000003</v>
      </c>
    </row>
    <row r="150" spans="1:14" ht="15.75" x14ac:dyDescent="0.25">
      <c r="A150">
        <f>A149+1</f>
        <v>142</v>
      </c>
      <c r="B150" t="s">
        <v>243</v>
      </c>
      <c r="C150" t="s">
        <v>241</v>
      </c>
      <c r="D150" t="s">
        <v>244</v>
      </c>
      <c r="E150" t="s">
        <v>25</v>
      </c>
      <c r="F150" t="s">
        <v>18</v>
      </c>
      <c r="G150" s="1">
        <v>90000</v>
      </c>
      <c r="H150" s="5">
        <f>+G150*2.87000115%</f>
        <v>2583.0010349999998</v>
      </c>
      <c r="I150" s="1">
        <v>9753.19</v>
      </c>
      <c r="J150" s="5">
        <f>+G150*3.0400017%</f>
        <v>2736.00153</v>
      </c>
      <c r="K150">
        <v>25</v>
      </c>
      <c r="M150" s="1">
        <f>H150+I150+J150+K150+L150</f>
        <v>15097.192564999999</v>
      </c>
      <c r="N150" s="1">
        <f>G150-M150</f>
        <v>74902.807434999995</v>
      </c>
    </row>
    <row r="151" spans="1:14" ht="15.75" x14ac:dyDescent="0.25">
      <c r="A151">
        <f>A150+1</f>
        <v>143</v>
      </c>
      <c r="B151" t="s">
        <v>245</v>
      </c>
      <c r="C151" t="s">
        <v>241</v>
      </c>
      <c r="D151" t="s">
        <v>246</v>
      </c>
      <c r="E151" t="s">
        <v>25</v>
      </c>
      <c r="F151" t="s">
        <v>18</v>
      </c>
      <c r="G151" s="1">
        <v>11000</v>
      </c>
      <c r="H151" s="5">
        <f>+G151*2.87000115%</f>
        <v>315.70012649999995</v>
      </c>
      <c r="J151" s="5">
        <f>+G151*3.0400017%</f>
        <v>334.40018699999996</v>
      </c>
      <c r="K151">
        <v>25</v>
      </c>
      <c r="M151" s="1">
        <f>H151+I151+J151+K151+L151</f>
        <v>675.10031349999986</v>
      </c>
      <c r="N151" s="1">
        <f>G151-M151</f>
        <v>10324.899686500001</v>
      </c>
    </row>
    <row r="152" spans="1:14" ht="15.75" x14ac:dyDescent="0.25">
      <c r="A152">
        <f>A151+1</f>
        <v>144</v>
      </c>
      <c r="B152" t="s">
        <v>247</v>
      </c>
      <c r="C152" t="s">
        <v>241</v>
      </c>
      <c r="D152" t="s">
        <v>248</v>
      </c>
      <c r="E152" t="s">
        <v>25</v>
      </c>
      <c r="F152" t="s">
        <v>18</v>
      </c>
      <c r="G152" s="1">
        <v>28875</v>
      </c>
      <c r="H152" s="5">
        <f>+G152*2.87000115%</f>
        <v>828.71283206249996</v>
      </c>
      <c r="J152" s="5">
        <f>+G152*3.0400017%</f>
        <v>877.80049087499992</v>
      </c>
      <c r="K152">
        <v>25</v>
      </c>
      <c r="L152">
        <v>100</v>
      </c>
      <c r="M152" s="1">
        <f>H152+I152+J152+K152+L152</f>
        <v>1831.5133229374999</v>
      </c>
      <c r="N152" s="1">
        <f>G152-M152</f>
        <v>27043.486677062501</v>
      </c>
    </row>
    <row r="153" spans="1:14" ht="15.75" x14ac:dyDescent="0.25">
      <c r="A153">
        <f>A152+1</f>
        <v>145</v>
      </c>
      <c r="B153" t="s">
        <v>249</v>
      </c>
      <c r="C153" t="s">
        <v>241</v>
      </c>
      <c r="D153" t="s">
        <v>250</v>
      </c>
      <c r="E153" t="s">
        <v>25</v>
      </c>
      <c r="F153" t="s">
        <v>18</v>
      </c>
      <c r="G153" s="1">
        <v>11000</v>
      </c>
      <c r="H153" s="5">
        <f>+G153*2.87000115%</f>
        <v>315.70012649999995</v>
      </c>
      <c r="J153" s="5">
        <f>+G153*3.0400017%</f>
        <v>334.40018699999996</v>
      </c>
      <c r="K153">
        <v>25</v>
      </c>
      <c r="L153">
        <v>100</v>
      </c>
      <c r="M153" s="1">
        <f>H153+I153+J153+K153+L153</f>
        <v>775.10031349999986</v>
      </c>
      <c r="N153" s="1">
        <f>G153-M153</f>
        <v>10224.899686500001</v>
      </c>
    </row>
    <row r="154" spans="1:14" ht="15.75" x14ac:dyDescent="0.25">
      <c r="A154">
        <f>A153+1</f>
        <v>146</v>
      </c>
      <c r="B154" t="s">
        <v>251</v>
      </c>
      <c r="C154" t="s">
        <v>241</v>
      </c>
      <c r="D154" t="s">
        <v>36</v>
      </c>
      <c r="E154" t="s">
        <v>25</v>
      </c>
      <c r="F154" t="s">
        <v>18</v>
      </c>
      <c r="G154" s="1">
        <v>14300</v>
      </c>
      <c r="H154" s="5">
        <f>+G154*2.87000115%</f>
        <v>410.41016444999997</v>
      </c>
      <c r="J154" s="5">
        <f>+G154*3.0400017%</f>
        <v>434.72024309999995</v>
      </c>
      <c r="K154">
        <v>25</v>
      </c>
      <c r="L154">
        <v>100</v>
      </c>
      <c r="M154" s="1">
        <f>H154+I154+J154+K154+L154</f>
        <v>970.13040754999997</v>
      </c>
      <c r="N154" s="1">
        <f>G154-M154</f>
        <v>13329.869592450001</v>
      </c>
    </row>
    <row r="155" spans="1:14" ht="15.75" x14ac:dyDescent="0.25">
      <c r="A155">
        <f>A154+1</f>
        <v>147</v>
      </c>
      <c r="B155" t="s">
        <v>252</v>
      </c>
      <c r="C155" t="s">
        <v>241</v>
      </c>
      <c r="D155" t="s">
        <v>253</v>
      </c>
      <c r="E155" t="s">
        <v>25</v>
      </c>
      <c r="F155" t="s">
        <v>18</v>
      </c>
      <c r="G155" s="1">
        <v>11000</v>
      </c>
      <c r="H155" s="5">
        <f>+G155*2.87000115%</f>
        <v>315.70012649999995</v>
      </c>
      <c r="J155" s="5">
        <f>+G155*3.0400017%</f>
        <v>334.40018699999996</v>
      </c>
      <c r="K155">
        <v>25</v>
      </c>
      <c r="M155" s="1">
        <f>H155+I155+J155+K155+L155</f>
        <v>675.10031349999986</v>
      </c>
      <c r="N155" s="1">
        <f>G155-M155</f>
        <v>10324.899686500001</v>
      </c>
    </row>
    <row r="156" spans="1:14" ht="15.75" x14ac:dyDescent="0.25">
      <c r="A156">
        <f>A155+1</f>
        <v>148</v>
      </c>
      <c r="B156" t="s">
        <v>254</v>
      </c>
      <c r="C156" t="s">
        <v>241</v>
      </c>
      <c r="D156" t="s">
        <v>255</v>
      </c>
      <c r="E156" t="s">
        <v>25</v>
      </c>
      <c r="F156" t="s">
        <v>18</v>
      </c>
      <c r="G156" s="1">
        <v>33000</v>
      </c>
      <c r="H156" s="5">
        <f>+G156*2.87000115%</f>
        <v>947.10037949999992</v>
      </c>
      <c r="J156" s="5">
        <f>+G156*3.0400017%</f>
        <v>1003.2005609999999</v>
      </c>
      <c r="K156">
        <v>25</v>
      </c>
      <c r="M156" s="1">
        <f>H156+I156+J156+K156+L156</f>
        <v>1975.3009404999998</v>
      </c>
      <c r="N156" s="1">
        <f>G156-M156</f>
        <v>31024.699059499999</v>
      </c>
    </row>
    <row r="157" spans="1:14" ht="15.75" x14ac:dyDescent="0.25">
      <c r="A157">
        <f>A156+1</f>
        <v>149</v>
      </c>
      <c r="B157" t="s">
        <v>256</v>
      </c>
      <c r="C157" t="s">
        <v>257</v>
      </c>
      <c r="D157" t="s">
        <v>258</v>
      </c>
      <c r="E157" t="s">
        <v>25</v>
      </c>
      <c r="F157" t="s">
        <v>18</v>
      </c>
      <c r="G157" s="1">
        <v>49500</v>
      </c>
      <c r="H157" s="5">
        <f>+G157*2.87000115%</f>
        <v>1420.6505692499998</v>
      </c>
      <c r="I157" s="1">
        <v>1783.43</v>
      </c>
      <c r="J157" s="5">
        <f>+G157*3.0400017%</f>
        <v>1504.8008414999999</v>
      </c>
      <c r="K157">
        <v>25</v>
      </c>
      <c r="L157" s="1"/>
      <c r="M157" s="1">
        <f>H157+I157+J157+K157+L157</f>
        <v>4733.8814107500002</v>
      </c>
      <c r="N157" s="1">
        <f>G157-M157</f>
        <v>44766.11858925</v>
      </c>
    </row>
    <row r="158" spans="1:14" ht="15.75" x14ac:dyDescent="0.25">
      <c r="A158">
        <f>A157+1</f>
        <v>150</v>
      </c>
      <c r="B158" t="s">
        <v>259</v>
      </c>
      <c r="C158" t="s">
        <v>257</v>
      </c>
      <c r="D158" t="s">
        <v>260</v>
      </c>
      <c r="E158" t="s">
        <v>25</v>
      </c>
      <c r="F158" t="s">
        <v>18</v>
      </c>
      <c r="G158" s="1">
        <v>20000</v>
      </c>
      <c r="H158" s="5">
        <f>+G158*2.87000115%</f>
        <v>574.00022999999999</v>
      </c>
      <c r="J158" s="5">
        <f>+G158*3.0400017%</f>
        <v>608.00033999999994</v>
      </c>
      <c r="K158">
        <v>25</v>
      </c>
      <c r="M158" s="1">
        <f>H158+I158+J158+K158+L158</f>
        <v>1207.0005699999999</v>
      </c>
      <c r="N158" s="1">
        <f>G158-M158</f>
        <v>18792.99943</v>
      </c>
    </row>
    <row r="159" spans="1:14" ht="15.75" x14ac:dyDescent="0.25">
      <c r="A159">
        <f>A158+1</f>
        <v>151</v>
      </c>
      <c r="B159" t="s">
        <v>261</v>
      </c>
      <c r="C159" t="s">
        <v>257</v>
      </c>
      <c r="D159" t="s">
        <v>262</v>
      </c>
      <c r="E159" t="s">
        <v>25</v>
      </c>
      <c r="F159" t="s">
        <v>18</v>
      </c>
      <c r="G159" s="1">
        <v>30000</v>
      </c>
      <c r="H159" s="5">
        <f>+G159*2.87000115%</f>
        <v>861.00034499999992</v>
      </c>
      <c r="J159" s="5">
        <f>+G159*3.0400017%</f>
        <v>912.00050999999996</v>
      </c>
      <c r="K159">
        <v>25</v>
      </c>
      <c r="M159" s="1">
        <f>H159+I159+J159+K159+L159</f>
        <v>1798.0008549999998</v>
      </c>
      <c r="N159" s="1">
        <f>G159-M159</f>
        <v>28201.999145000002</v>
      </c>
    </row>
    <row r="160" spans="1:14" ht="15.75" x14ac:dyDescent="0.25">
      <c r="A160">
        <f>A159+1</f>
        <v>152</v>
      </c>
      <c r="B160" t="s">
        <v>263</v>
      </c>
      <c r="C160" t="s">
        <v>257</v>
      </c>
      <c r="D160" t="s">
        <v>250</v>
      </c>
      <c r="E160" t="s">
        <v>25</v>
      </c>
      <c r="F160" t="s">
        <v>18</v>
      </c>
      <c r="G160" s="1">
        <v>54000</v>
      </c>
      <c r="H160" s="5">
        <f>+G160*2.87000115%</f>
        <v>1549.8006209999999</v>
      </c>
      <c r="I160" s="1">
        <v>2418.54</v>
      </c>
      <c r="J160" s="5">
        <f>+G160*3.0400017%</f>
        <v>1641.6009179999999</v>
      </c>
      <c r="K160">
        <v>25</v>
      </c>
      <c r="L160" s="1">
        <v>1879.6</v>
      </c>
      <c r="M160" s="1">
        <f>H160+I160+J160+K160+L160</f>
        <v>7514.5415389999998</v>
      </c>
      <c r="N160" s="1">
        <f>G160-M160</f>
        <v>46485.458461000002</v>
      </c>
    </row>
    <row r="161" spans="1:14" ht="15.75" x14ac:dyDescent="0.25">
      <c r="A161">
        <f>A160+1</f>
        <v>153</v>
      </c>
      <c r="B161" t="s">
        <v>264</v>
      </c>
      <c r="C161" t="s">
        <v>257</v>
      </c>
      <c r="D161" t="s">
        <v>265</v>
      </c>
      <c r="E161" t="s">
        <v>25</v>
      </c>
      <c r="F161" t="s">
        <v>18</v>
      </c>
      <c r="G161" s="1">
        <v>21175</v>
      </c>
      <c r="H161" s="5">
        <f>+G161*2.87000115%</f>
        <v>607.72274351249996</v>
      </c>
      <c r="J161" s="5">
        <f>+G161*3.0400017%</f>
        <v>643.72035997499995</v>
      </c>
      <c r="K161">
        <v>25</v>
      </c>
      <c r="M161" s="1">
        <f>H161+I161+J161+K161+L161</f>
        <v>1276.4431034874999</v>
      </c>
      <c r="N161" s="1">
        <f>G161-M161</f>
        <v>19898.556896512498</v>
      </c>
    </row>
    <row r="162" spans="1:14" ht="15.75" x14ac:dyDescent="0.25">
      <c r="A162">
        <f>A161+1</f>
        <v>154</v>
      </c>
      <c r="B162" t="s">
        <v>266</v>
      </c>
      <c r="C162" t="s">
        <v>257</v>
      </c>
      <c r="D162" t="s">
        <v>253</v>
      </c>
      <c r="E162" t="s">
        <v>25</v>
      </c>
      <c r="F162" t="s">
        <v>18</v>
      </c>
      <c r="G162" s="1">
        <v>11000</v>
      </c>
      <c r="H162" s="5">
        <f>+G162*2.87000115%</f>
        <v>315.70012649999995</v>
      </c>
      <c r="J162" s="5">
        <f>+G162*3.0400017%</f>
        <v>334.40018699999996</v>
      </c>
      <c r="K162">
        <v>25</v>
      </c>
      <c r="M162" s="1">
        <f>H162+I162+J162+K162+L162</f>
        <v>675.10031349999986</v>
      </c>
      <c r="N162" s="1">
        <f>G162-M162</f>
        <v>10324.899686500001</v>
      </c>
    </row>
    <row r="163" spans="1:14" ht="15.75" x14ac:dyDescent="0.25">
      <c r="A163">
        <f>A162+1</f>
        <v>155</v>
      </c>
      <c r="B163" s="10" t="s">
        <v>296</v>
      </c>
      <c r="C163" t="s">
        <v>257</v>
      </c>
      <c r="D163" s="10" t="s">
        <v>267</v>
      </c>
      <c r="E163" t="s">
        <v>25</v>
      </c>
      <c r="F163" s="10" t="s">
        <v>18</v>
      </c>
      <c r="G163" s="1">
        <v>27000</v>
      </c>
      <c r="H163" s="5">
        <f>+G163*2.87000115%</f>
        <v>774.90031049999993</v>
      </c>
      <c r="J163" s="5">
        <f>+G163*3.0400017%</f>
        <v>820.80045899999993</v>
      </c>
      <c r="K163">
        <v>25</v>
      </c>
      <c r="M163" s="1">
        <f>H163+I163+J163+K163+L163</f>
        <v>1620.7007694999998</v>
      </c>
      <c r="N163" s="1">
        <f>G163-M163</f>
        <v>25379.299230500001</v>
      </c>
    </row>
    <row r="164" spans="1:14" ht="15.75" x14ac:dyDescent="0.25">
      <c r="A164">
        <f>A163+1</f>
        <v>156</v>
      </c>
      <c r="B164" t="s">
        <v>297</v>
      </c>
      <c r="C164" t="s">
        <v>257</v>
      </c>
      <c r="D164" t="s">
        <v>253</v>
      </c>
      <c r="E164" t="s">
        <v>25</v>
      </c>
      <c r="F164" s="10" t="s">
        <v>18</v>
      </c>
      <c r="G164" s="1">
        <v>11000</v>
      </c>
      <c r="H164" s="5">
        <f>+G164*2.87000115%</f>
        <v>315.70012649999995</v>
      </c>
      <c r="J164" s="5">
        <f>+G164*3.0400017%</f>
        <v>334.40018699999996</v>
      </c>
      <c r="K164">
        <v>25</v>
      </c>
      <c r="M164" s="1">
        <f>H164+I164+J164+K164+L164</f>
        <v>675.10031349999986</v>
      </c>
      <c r="N164" s="1">
        <f>G164-M164</f>
        <v>10324.899686500001</v>
      </c>
    </row>
    <row r="165" spans="1:14" ht="15.75" x14ac:dyDescent="0.25">
      <c r="A165">
        <f>A164+1</f>
        <v>157</v>
      </c>
      <c r="B165" t="s">
        <v>305</v>
      </c>
      <c r="C165" t="s">
        <v>257</v>
      </c>
      <c r="D165" t="s">
        <v>306</v>
      </c>
      <c r="E165" t="s">
        <v>25</v>
      </c>
      <c r="F165" s="10" t="s">
        <v>18</v>
      </c>
      <c r="G165" s="1">
        <v>11000</v>
      </c>
      <c r="H165" s="5">
        <f>+G165*2.87000115%</f>
        <v>315.70012649999995</v>
      </c>
      <c r="J165" s="5">
        <f>+G165*3.0400017%</f>
        <v>334.40018699999996</v>
      </c>
      <c r="K165">
        <v>25</v>
      </c>
      <c r="M165" s="1">
        <f>H165+I165+J165+K165+L165</f>
        <v>675.10031349999986</v>
      </c>
      <c r="N165" s="1">
        <f>G165-M165</f>
        <v>10324.899686500001</v>
      </c>
    </row>
    <row r="166" spans="1:14" ht="15.75" x14ac:dyDescent="0.25">
      <c r="A166">
        <f>A165+1</f>
        <v>158</v>
      </c>
      <c r="B166" t="s">
        <v>268</v>
      </c>
      <c r="C166" t="s">
        <v>269</v>
      </c>
      <c r="D166" t="s">
        <v>270</v>
      </c>
      <c r="E166" t="s">
        <v>25</v>
      </c>
      <c r="F166" t="s">
        <v>18</v>
      </c>
      <c r="G166" s="1">
        <v>22990</v>
      </c>
      <c r="H166" s="5">
        <f>+G166*2.87000115%</f>
        <v>659.81326438499991</v>
      </c>
      <c r="J166" s="5">
        <f>+G166*3.0400017%</f>
        <v>698.89639082999997</v>
      </c>
      <c r="K166">
        <v>25</v>
      </c>
      <c r="M166" s="1">
        <f>H166+I166+J166+K166+L166</f>
        <v>1383.7096552149999</v>
      </c>
      <c r="N166" s="1">
        <f>G166-M166</f>
        <v>21606.290344785</v>
      </c>
    </row>
    <row r="167" spans="1:14" ht="15.75" x14ac:dyDescent="0.25">
      <c r="A167">
        <f>A166+1</f>
        <v>159</v>
      </c>
      <c r="B167" t="s">
        <v>271</v>
      </c>
      <c r="C167" t="s">
        <v>272</v>
      </c>
      <c r="D167" t="s">
        <v>273</v>
      </c>
      <c r="E167" t="s">
        <v>25</v>
      </c>
      <c r="F167" t="s">
        <v>18</v>
      </c>
      <c r="G167" s="1">
        <v>10000</v>
      </c>
      <c r="H167" s="5">
        <f>+G167*2.87000115%</f>
        <v>287.00011499999999</v>
      </c>
      <c r="J167" s="5">
        <f>+G167*3.0400017%</f>
        <v>304.00016999999997</v>
      </c>
      <c r="K167">
        <v>25</v>
      </c>
      <c r="M167" s="1">
        <f>H167+I167+J167+K167+L167</f>
        <v>616.00028499999996</v>
      </c>
      <c r="N167" s="1">
        <f>G167-M167</f>
        <v>9383.9997149999999</v>
      </c>
    </row>
    <row r="168" spans="1:14" ht="15.75" x14ac:dyDescent="0.25">
      <c r="A168">
        <f>A167+1</f>
        <v>160</v>
      </c>
      <c r="B168" t="s">
        <v>274</v>
      </c>
      <c r="C168" t="s">
        <v>272</v>
      </c>
      <c r="D168" t="s">
        <v>60</v>
      </c>
      <c r="E168" t="s">
        <v>25</v>
      </c>
      <c r="F168" t="s">
        <v>18</v>
      </c>
      <c r="G168" s="1">
        <v>10000</v>
      </c>
      <c r="H168" s="5">
        <f>+G168*2.87000115%</f>
        <v>287.00011499999999</v>
      </c>
      <c r="J168" s="5">
        <f>+G168*3.0400017%</f>
        <v>304.00016999999997</v>
      </c>
      <c r="K168">
        <v>25</v>
      </c>
      <c r="M168" s="1">
        <f>H168+I168+J168+K168+L168</f>
        <v>616.00028499999996</v>
      </c>
      <c r="N168" s="1">
        <f>G168-M168</f>
        <v>9383.9997149999999</v>
      </c>
    </row>
    <row r="169" spans="1:14" ht="15.75" x14ac:dyDescent="0.25">
      <c r="A169">
        <f>A168+1</f>
        <v>161</v>
      </c>
      <c r="B169" t="s">
        <v>275</v>
      </c>
      <c r="C169" t="s">
        <v>272</v>
      </c>
      <c r="D169" t="s">
        <v>276</v>
      </c>
      <c r="E169" t="s">
        <v>25</v>
      </c>
      <c r="F169" t="s">
        <v>18</v>
      </c>
      <c r="G169" s="1">
        <v>11550</v>
      </c>
      <c r="H169" s="5">
        <f>+G169*2.87000115%</f>
        <v>331.48513282499999</v>
      </c>
      <c r="J169" s="5">
        <f>+G169*3.0400017%</f>
        <v>351.12019634999996</v>
      </c>
      <c r="K169">
        <v>25</v>
      </c>
      <c r="M169" s="1">
        <f>H169+I169+J169+K169+L169</f>
        <v>707.60532917499995</v>
      </c>
      <c r="N169" s="1">
        <f>G169-M169</f>
        <v>10842.394670825001</v>
      </c>
    </row>
    <row r="170" spans="1:14" ht="15.75" x14ac:dyDescent="0.25">
      <c r="A170">
        <f>A169+1</f>
        <v>162</v>
      </c>
      <c r="B170" t="s">
        <v>277</v>
      </c>
      <c r="C170" t="s">
        <v>272</v>
      </c>
      <c r="D170" t="s">
        <v>128</v>
      </c>
      <c r="E170" t="s">
        <v>25</v>
      </c>
      <c r="F170" t="s">
        <v>26</v>
      </c>
      <c r="G170" s="1">
        <v>10340</v>
      </c>
      <c r="H170" s="5">
        <f>+G170*2.87000115%</f>
        <v>296.75811890999995</v>
      </c>
      <c r="J170" s="5">
        <f>+G170*3.0400017%</f>
        <v>314.33617577999996</v>
      </c>
      <c r="K170">
        <v>25</v>
      </c>
      <c r="M170" s="1">
        <f>H170+I170+J170+K170+L170</f>
        <v>636.09429468999997</v>
      </c>
      <c r="N170" s="1">
        <f>G170-M170</f>
        <v>9703.9057053100005</v>
      </c>
    </row>
    <row r="171" spans="1:14" ht="15.75" x14ac:dyDescent="0.25">
      <c r="A171">
        <f>A170+1</f>
        <v>163</v>
      </c>
      <c r="B171" t="s">
        <v>278</v>
      </c>
      <c r="C171" t="s">
        <v>272</v>
      </c>
      <c r="D171" t="s">
        <v>151</v>
      </c>
      <c r="E171" t="s">
        <v>25</v>
      </c>
      <c r="F171" t="s">
        <v>18</v>
      </c>
      <c r="G171" s="1">
        <v>10340</v>
      </c>
      <c r="H171" s="5">
        <f>+G171*2.87000115%</f>
        <v>296.75811890999995</v>
      </c>
      <c r="J171" s="5">
        <f>+G171*3.0400017%</f>
        <v>314.33617577999996</v>
      </c>
      <c r="K171">
        <v>25</v>
      </c>
      <c r="M171" s="1">
        <f>H171+I171+J171+K171+L171</f>
        <v>636.09429468999997</v>
      </c>
      <c r="N171" s="1">
        <f>G171-M171</f>
        <v>9703.9057053100005</v>
      </c>
    </row>
    <row r="172" spans="1:14" ht="15.75" x14ac:dyDescent="0.25">
      <c r="A172">
        <f>A171+1</f>
        <v>164</v>
      </c>
      <c r="B172" t="s">
        <v>279</v>
      </c>
      <c r="C172" t="s">
        <v>272</v>
      </c>
      <c r="D172" t="s">
        <v>128</v>
      </c>
      <c r="E172" t="s">
        <v>25</v>
      </c>
      <c r="F172" t="s">
        <v>26</v>
      </c>
      <c r="G172" s="1">
        <v>10340</v>
      </c>
      <c r="H172" s="5">
        <f>+G172*2.87000115%</f>
        <v>296.75811890999995</v>
      </c>
      <c r="J172" s="5">
        <f>+G172*3.0400017%</f>
        <v>314.33617577999996</v>
      </c>
      <c r="K172">
        <v>25</v>
      </c>
      <c r="M172" s="1">
        <f>H172+I172+J172+K172+L172</f>
        <v>636.09429468999997</v>
      </c>
      <c r="N172" s="1">
        <f>G172-M172</f>
        <v>9703.9057053100005</v>
      </c>
    </row>
    <row r="173" spans="1:14" ht="15.75" x14ac:dyDescent="0.25">
      <c r="A173">
        <f>A172+1</f>
        <v>165</v>
      </c>
      <c r="B173" t="s">
        <v>280</v>
      </c>
      <c r="C173" t="s">
        <v>272</v>
      </c>
      <c r="D173" t="s">
        <v>161</v>
      </c>
      <c r="E173" t="s">
        <v>25</v>
      </c>
      <c r="F173" t="s">
        <v>18</v>
      </c>
      <c r="G173" s="1">
        <v>10340</v>
      </c>
      <c r="H173" s="5">
        <f>+G173*2.87000115%</f>
        <v>296.75811890999995</v>
      </c>
      <c r="J173" s="5">
        <f>+G173*3.0400017%</f>
        <v>314.33617577999996</v>
      </c>
      <c r="K173">
        <v>25</v>
      </c>
      <c r="M173" s="1">
        <f>H173+I173+J173+K173+L173</f>
        <v>636.09429468999997</v>
      </c>
      <c r="N173" s="1">
        <f>G173-M173</f>
        <v>9703.9057053100005</v>
      </c>
    </row>
    <row r="174" spans="1:14" ht="15.75" x14ac:dyDescent="0.25">
      <c r="A174">
        <f>A173+1</f>
        <v>166</v>
      </c>
      <c r="B174" t="s">
        <v>281</v>
      </c>
      <c r="C174" t="s">
        <v>272</v>
      </c>
      <c r="D174" t="s">
        <v>128</v>
      </c>
      <c r="E174" t="s">
        <v>25</v>
      </c>
      <c r="F174" t="s">
        <v>18</v>
      </c>
      <c r="G174" s="1">
        <v>10340</v>
      </c>
      <c r="H174" s="5">
        <f>+G174*2.87000115%</f>
        <v>296.75811890999995</v>
      </c>
      <c r="J174" s="5">
        <f>+G174*3.0400017%</f>
        <v>314.33617577999996</v>
      </c>
      <c r="K174">
        <v>25</v>
      </c>
      <c r="M174" s="1">
        <f>H174+I174+J174+K174+L174</f>
        <v>636.09429468999997</v>
      </c>
      <c r="N174" s="1">
        <f>G174-M174</f>
        <v>9703.9057053100005</v>
      </c>
    </row>
    <row r="175" spans="1:14" ht="15.75" x14ac:dyDescent="0.25">
      <c r="A175">
        <f>A174+1</f>
        <v>167</v>
      </c>
      <c r="B175" t="s">
        <v>282</v>
      </c>
      <c r="C175" t="s">
        <v>272</v>
      </c>
      <c r="D175" t="s">
        <v>128</v>
      </c>
      <c r="E175" t="s">
        <v>25</v>
      </c>
      <c r="F175" t="s">
        <v>26</v>
      </c>
      <c r="G175" s="1">
        <v>10340</v>
      </c>
      <c r="H175" s="5">
        <f>+G175*2.87000115%</f>
        <v>296.75811890999995</v>
      </c>
      <c r="J175" s="5">
        <f>+G175*3.0400017%</f>
        <v>314.33617577999996</v>
      </c>
      <c r="K175">
        <v>25</v>
      </c>
      <c r="M175" s="1">
        <f>H175+I175+J175+K175+L175</f>
        <v>636.09429468999997</v>
      </c>
      <c r="N175" s="1">
        <f>G175-M175</f>
        <v>9703.9057053100005</v>
      </c>
    </row>
    <row r="176" spans="1:14" ht="15.75" x14ac:dyDescent="0.25">
      <c r="A176">
        <f>A175+1</f>
        <v>168</v>
      </c>
      <c r="B176" t="s">
        <v>283</v>
      </c>
      <c r="C176" t="s">
        <v>272</v>
      </c>
      <c r="D176" t="s">
        <v>185</v>
      </c>
      <c r="E176" t="s">
        <v>25</v>
      </c>
      <c r="F176" t="s">
        <v>18</v>
      </c>
      <c r="G176" s="1">
        <v>10000</v>
      </c>
      <c r="H176" s="5">
        <f>+G176*2.87000115%</f>
        <v>287.00011499999999</v>
      </c>
      <c r="J176" s="5">
        <f>+G176*3.0400017%</f>
        <v>304.00016999999997</v>
      </c>
      <c r="K176">
        <v>25</v>
      </c>
      <c r="M176" s="1">
        <f>H176+I176+J176+K176+L176</f>
        <v>616.00028499999996</v>
      </c>
      <c r="N176" s="1">
        <f>G176-M176</f>
        <v>9383.9997149999999</v>
      </c>
    </row>
    <row r="177" spans="1:14" ht="15.75" x14ac:dyDescent="0.25">
      <c r="A177">
        <f>A176+1</f>
        <v>169</v>
      </c>
      <c r="B177" t="s">
        <v>284</v>
      </c>
      <c r="C177" t="s">
        <v>272</v>
      </c>
      <c r="D177" t="s">
        <v>285</v>
      </c>
      <c r="E177" t="s">
        <v>25</v>
      </c>
      <c r="F177" t="s">
        <v>18</v>
      </c>
      <c r="G177" s="1">
        <v>10340</v>
      </c>
      <c r="H177" s="5">
        <f>+G177*2.87000115%</f>
        <v>296.75811890999995</v>
      </c>
      <c r="J177" s="5">
        <f>+G177*3.0400017%</f>
        <v>314.33617577999996</v>
      </c>
      <c r="K177">
        <v>25</v>
      </c>
      <c r="M177" s="1">
        <f>H177+I177+J177+K177+L177</f>
        <v>636.09429468999997</v>
      </c>
      <c r="N177" s="1">
        <f>G177-M177</f>
        <v>9703.9057053100005</v>
      </c>
    </row>
    <row r="178" spans="1:14" ht="15.75" x14ac:dyDescent="0.25">
      <c r="A178">
        <f>A177+1</f>
        <v>170</v>
      </c>
      <c r="B178" t="s">
        <v>286</v>
      </c>
      <c r="C178" t="s">
        <v>272</v>
      </c>
      <c r="D178" t="s">
        <v>199</v>
      </c>
      <c r="E178" t="s">
        <v>25</v>
      </c>
      <c r="F178" t="s">
        <v>18</v>
      </c>
      <c r="G178" s="1">
        <v>14300</v>
      </c>
      <c r="H178" s="5">
        <f>+G178*2.87000115%</f>
        <v>410.41016444999997</v>
      </c>
      <c r="J178" s="5">
        <f>+G178*3.0400017%</f>
        <v>434.72024309999995</v>
      </c>
      <c r="K178">
        <v>25</v>
      </c>
      <c r="M178" s="1">
        <f>H178+I178+J178+K178+L178</f>
        <v>870.13040754999997</v>
      </c>
      <c r="N178" s="1">
        <f>G178-M178</f>
        <v>13429.869592450001</v>
      </c>
    </row>
    <row r="179" spans="1:14" ht="15.75" x14ac:dyDescent="0.25">
      <c r="A179">
        <f>A178+1</f>
        <v>171</v>
      </c>
      <c r="B179" t="s">
        <v>287</v>
      </c>
      <c r="C179" t="s">
        <v>272</v>
      </c>
      <c r="D179" t="s">
        <v>288</v>
      </c>
      <c r="E179" t="s">
        <v>25</v>
      </c>
      <c r="F179" t="s">
        <v>18</v>
      </c>
      <c r="G179" s="1">
        <v>13200</v>
      </c>
      <c r="H179" s="5">
        <f>+G179*2.87000115%</f>
        <v>378.84015179999994</v>
      </c>
      <c r="J179" s="5">
        <f>+G179*3.0400017%</f>
        <v>401.28022439999995</v>
      </c>
      <c r="K179">
        <v>25</v>
      </c>
      <c r="M179" s="1">
        <f>H179+I179+J179+K179+L179</f>
        <v>805.1203761999999</v>
      </c>
      <c r="N179" s="1">
        <f>G179-M179</f>
        <v>12394.8796238</v>
      </c>
    </row>
    <row r="180" spans="1:14" ht="15.75" x14ac:dyDescent="0.25">
      <c r="A180">
        <f>A179+1</f>
        <v>172</v>
      </c>
      <c r="B180" t="s">
        <v>289</v>
      </c>
      <c r="C180" t="s">
        <v>272</v>
      </c>
      <c r="D180" t="s">
        <v>128</v>
      </c>
      <c r="E180" t="s">
        <v>25</v>
      </c>
      <c r="F180" t="s">
        <v>26</v>
      </c>
      <c r="G180" s="1">
        <v>13200</v>
      </c>
      <c r="H180" s="5">
        <f>+G180*2.87000115%</f>
        <v>378.84015179999994</v>
      </c>
      <c r="J180" s="5">
        <f>+G180*3.0400017%</f>
        <v>401.28022439999995</v>
      </c>
      <c r="K180">
        <v>25</v>
      </c>
      <c r="M180" s="1">
        <f>H180+I180+J180+K180+L180</f>
        <v>805.1203761999999</v>
      </c>
      <c r="N180" s="1">
        <f>G180-M180</f>
        <v>12394.8796238</v>
      </c>
    </row>
    <row r="181" spans="1:14" x14ac:dyDescent="0.25">
      <c r="E181" s="11" t="s">
        <v>290</v>
      </c>
      <c r="F181" s="11"/>
      <c r="G181" s="12">
        <f>SUM(G9:G180)</f>
        <v>4543692.0999999996</v>
      </c>
      <c r="H181" s="12">
        <f>SUM(H9:H180)</f>
        <v>130404.0155224592</v>
      </c>
      <c r="I181" s="12">
        <f>SUM(I9:I180)</f>
        <v>199525.08999999997</v>
      </c>
      <c r="J181" s="12">
        <f>SUM(J9:J180)</f>
        <v>136760.18894826583</v>
      </c>
      <c r="K181" s="12">
        <f>SUM(K9:K180)</f>
        <v>4300</v>
      </c>
      <c r="L181" s="12">
        <f>SUM(L9:L180)</f>
        <v>42764.820000000007</v>
      </c>
      <c r="M181" s="12">
        <f>SUM(M9:M180)</f>
        <v>513754.11447072483</v>
      </c>
      <c r="N181" s="12">
        <f>SUM(N9:N180)</f>
        <v>4029937.9855292742</v>
      </c>
    </row>
    <row r="185" spans="1:14" ht="15" customHeight="1" x14ac:dyDescent="0.25">
      <c r="A185" s="13" t="s">
        <v>308</v>
      </c>
      <c r="B185" s="13" t="s">
        <v>308</v>
      </c>
      <c r="C185" s="13" t="s">
        <v>308</v>
      </c>
      <c r="D185" s="13" t="s">
        <v>308</v>
      </c>
      <c r="E185" s="54" t="s">
        <v>309</v>
      </c>
      <c r="F185" s="45" t="s">
        <v>308</v>
      </c>
      <c r="G185" s="45" t="s">
        <v>308</v>
      </c>
      <c r="H185" s="45" t="s">
        <v>308</v>
      </c>
      <c r="I185" s="45" t="s">
        <v>308</v>
      </c>
      <c r="J185" s="14" t="s">
        <v>310</v>
      </c>
      <c r="K185" s="15" t="s">
        <v>311</v>
      </c>
      <c r="L185" s="16">
        <v>14</v>
      </c>
    </row>
    <row r="186" spans="1:14" ht="15" customHeight="1" x14ac:dyDescent="0.25">
      <c r="A186" s="13" t="s">
        <v>308</v>
      </c>
      <c r="B186" s="55" t="s">
        <v>312</v>
      </c>
      <c r="C186" s="45" t="s">
        <v>308</v>
      </c>
      <c r="E186" s="41" t="s">
        <v>313</v>
      </c>
      <c r="F186" s="42" t="s">
        <v>308</v>
      </c>
      <c r="G186" s="42" t="s">
        <v>308</v>
      </c>
      <c r="H186" s="42" t="s">
        <v>308</v>
      </c>
      <c r="I186" s="42" t="s">
        <v>308</v>
      </c>
      <c r="J186" s="42" t="s">
        <v>308</v>
      </c>
      <c r="K186" s="42" t="s">
        <v>308</v>
      </c>
      <c r="L186" s="42" t="s">
        <v>308</v>
      </c>
    </row>
    <row r="187" spans="1:14" ht="15" customHeight="1" x14ac:dyDescent="0.25">
      <c r="A187" s="13" t="s">
        <v>308</v>
      </c>
      <c r="B187" s="56" t="s">
        <v>314</v>
      </c>
      <c r="C187" s="45" t="s">
        <v>308</v>
      </c>
      <c r="D187" s="45" t="s">
        <v>308</v>
      </c>
      <c r="E187" s="45" t="s">
        <v>308</v>
      </c>
      <c r="F187" s="45" t="s">
        <v>308</v>
      </c>
      <c r="G187" s="45" t="s">
        <v>308</v>
      </c>
      <c r="H187" s="45" t="s">
        <v>308</v>
      </c>
      <c r="I187" s="45" t="s">
        <v>308</v>
      </c>
      <c r="J187" s="45" t="s">
        <v>308</v>
      </c>
      <c r="K187" s="45" t="s">
        <v>308</v>
      </c>
      <c r="L187" s="45" t="s">
        <v>308</v>
      </c>
    </row>
    <row r="188" spans="1:14" ht="15" customHeight="1" x14ac:dyDescent="0.25">
      <c r="A188" s="13" t="s">
        <v>308</v>
      </c>
      <c r="B188" s="51" t="s">
        <v>315</v>
      </c>
      <c r="C188" s="45" t="s">
        <v>308</v>
      </c>
      <c r="D188" s="45" t="s">
        <v>308</v>
      </c>
      <c r="E188" s="45" t="s">
        <v>308</v>
      </c>
      <c r="F188" s="45" t="s">
        <v>308</v>
      </c>
      <c r="G188" s="45" t="s">
        <v>308</v>
      </c>
      <c r="H188" s="45" t="s">
        <v>308</v>
      </c>
      <c r="I188" s="45" t="s">
        <v>308</v>
      </c>
      <c r="J188" s="45" t="s">
        <v>308</v>
      </c>
      <c r="K188" s="45" t="s">
        <v>308</v>
      </c>
      <c r="L188" s="45" t="s">
        <v>308</v>
      </c>
    </row>
    <row r="189" spans="1:14" ht="15" customHeight="1" x14ac:dyDescent="0.25">
      <c r="A189" s="13" t="s">
        <v>308</v>
      </c>
      <c r="B189" s="13" t="s">
        <v>308</v>
      </c>
      <c r="C189" s="19" t="s">
        <v>316</v>
      </c>
      <c r="D189" s="19" t="s">
        <v>317</v>
      </c>
      <c r="E189" s="19" t="s">
        <v>318</v>
      </c>
      <c r="F189" s="15" t="s">
        <v>319</v>
      </c>
      <c r="G189" s="19" t="s">
        <v>320</v>
      </c>
      <c r="H189" s="20" t="s">
        <v>321</v>
      </c>
      <c r="I189" s="19" t="s">
        <v>322</v>
      </c>
      <c r="J189" s="57" t="s">
        <v>323</v>
      </c>
      <c r="K189" s="45" t="s">
        <v>308</v>
      </c>
      <c r="L189" s="45" t="s">
        <v>308</v>
      </c>
    </row>
    <row r="190" spans="1:14" ht="15" customHeight="1" thickBot="1" x14ac:dyDescent="0.3">
      <c r="A190" s="21" t="s">
        <v>324</v>
      </c>
      <c r="B190" s="17" t="s">
        <v>325</v>
      </c>
      <c r="C190" s="18" t="s">
        <v>326</v>
      </c>
      <c r="D190" s="13" t="s">
        <v>308</v>
      </c>
      <c r="E190" s="51" t="s">
        <v>327</v>
      </c>
      <c r="F190" s="45" t="s">
        <v>308</v>
      </c>
      <c r="G190" s="13" t="s">
        <v>308</v>
      </c>
      <c r="H190" s="13" t="s">
        <v>308</v>
      </c>
      <c r="I190" s="18" t="s">
        <v>328</v>
      </c>
      <c r="J190" s="22" t="s">
        <v>329</v>
      </c>
      <c r="K190" s="13" t="s">
        <v>308</v>
      </c>
      <c r="L190" s="13" t="s">
        <v>308</v>
      </c>
    </row>
    <row r="191" spans="1:14" ht="15" customHeight="1" thickTop="1" x14ac:dyDescent="0.25">
      <c r="A191" s="23" t="s">
        <v>330</v>
      </c>
      <c r="B191" s="24">
        <v>499999984</v>
      </c>
      <c r="C191" s="52" t="s">
        <v>331</v>
      </c>
      <c r="D191" s="53" t="s">
        <v>308</v>
      </c>
      <c r="E191" s="52" t="s">
        <v>332</v>
      </c>
      <c r="F191" s="53" t="s">
        <v>308</v>
      </c>
      <c r="G191" s="53" t="s">
        <v>308</v>
      </c>
      <c r="H191" s="53" t="s">
        <v>308</v>
      </c>
      <c r="I191" s="26">
        <v>199525.09</v>
      </c>
      <c r="J191" s="23" t="s">
        <v>333</v>
      </c>
      <c r="K191" s="25" t="s">
        <v>308</v>
      </c>
      <c r="L191" s="27" t="s">
        <v>308</v>
      </c>
    </row>
    <row r="192" spans="1:14" ht="15" customHeight="1" x14ac:dyDescent="0.25">
      <c r="A192" s="16" t="s">
        <v>334</v>
      </c>
      <c r="B192" s="15">
        <v>430149462</v>
      </c>
      <c r="C192" s="48" t="s">
        <v>335</v>
      </c>
      <c r="D192" s="49" t="s">
        <v>308</v>
      </c>
      <c r="E192" s="48" t="s">
        <v>336</v>
      </c>
      <c r="F192" s="49" t="s">
        <v>308</v>
      </c>
      <c r="G192" s="49" t="s">
        <v>308</v>
      </c>
      <c r="H192" s="49" t="s">
        <v>308</v>
      </c>
      <c r="I192" s="28">
        <v>4300</v>
      </c>
      <c r="J192" s="16" t="s">
        <v>337</v>
      </c>
      <c r="K192" s="27" t="s">
        <v>308</v>
      </c>
      <c r="L192" s="27" t="s">
        <v>308</v>
      </c>
    </row>
    <row r="193" spans="1:12" ht="15" customHeight="1" x14ac:dyDescent="0.25">
      <c r="A193" s="16" t="s">
        <v>338</v>
      </c>
      <c r="B193" s="15">
        <v>430149454</v>
      </c>
      <c r="C193" s="48" t="s">
        <v>339</v>
      </c>
      <c r="D193" s="49" t="s">
        <v>308</v>
      </c>
      <c r="E193" s="48" t="s">
        <v>340</v>
      </c>
      <c r="F193" s="49" t="s">
        <v>308</v>
      </c>
      <c r="G193" s="49" t="s">
        <v>308</v>
      </c>
      <c r="H193" s="49" t="s">
        <v>308</v>
      </c>
      <c r="I193" s="28">
        <v>130404.01</v>
      </c>
      <c r="J193" s="16" t="s">
        <v>341</v>
      </c>
      <c r="K193" s="27" t="s">
        <v>308</v>
      </c>
      <c r="L193" s="27" t="s">
        <v>308</v>
      </c>
    </row>
    <row r="194" spans="1:12" ht="15" customHeight="1" x14ac:dyDescent="0.25">
      <c r="A194" s="16" t="s">
        <v>342</v>
      </c>
      <c r="B194" s="15">
        <v>430149454</v>
      </c>
      <c r="C194" s="48" t="s">
        <v>339</v>
      </c>
      <c r="D194" s="49" t="s">
        <v>308</v>
      </c>
      <c r="E194" s="48" t="s">
        <v>343</v>
      </c>
      <c r="F194" s="49" t="s">
        <v>308</v>
      </c>
      <c r="G194" s="49" t="s">
        <v>308</v>
      </c>
      <c r="H194" s="49" t="s">
        <v>308</v>
      </c>
      <c r="I194" s="28">
        <v>136760.19</v>
      </c>
      <c r="J194" s="16" t="s">
        <v>344</v>
      </c>
      <c r="K194" s="27" t="s">
        <v>308</v>
      </c>
      <c r="L194" s="27" t="s">
        <v>308</v>
      </c>
    </row>
    <row r="195" spans="1:12" ht="15" customHeight="1" x14ac:dyDescent="0.25">
      <c r="A195" s="16" t="s">
        <v>345</v>
      </c>
      <c r="B195" s="15">
        <v>430149454</v>
      </c>
      <c r="C195" s="48" t="s">
        <v>339</v>
      </c>
      <c r="D195" s="49" t="s">
        <v>308</v>
      </c>
      <c r="E195" s="48" t="s">
        <v>346</v>
      </c>
      <c r="F195" s="49" t="s">
        <v>308</v>
      </c>
      <c r="G195" s="49" t="s">
        <v>308</v>
      </c>
      <c r="H195" s="27" t="s">
        <v>308</v>
      </c>
      <c r="I195" s="28">
        <v>9598.9</v>
      </c>
      <c r="J195" s="16" t="s">
        <v>347</v>
      </c>
      <c r="K195" s="27" t="s">
        <v>308</v>
      </c>
      <c r="L195" s="27" t="s">
        <v>308</v>
      </c>
    </row>
    <row r="196" spans="1:12" ht="15" customHeight="1" x14ac:dyDescent="0.25">
      <c r="A196" s="16" t="s">
        <v>348</v>
      </c>
      <c r="B196" s="15">
        <v>401516454</v>
      </c>
      <c r="C196" s="15" t="s">
        <v>349</v>
      </c>
      <c r="D196" s="27" t="s">
        <v>308</v>
      </c>
      <c r="E196" s="48" t="s">
        <v>350</v>
      </c>
      <c r="F196" s="49" t="s">
        <v>308</v>
      </c>
      <c r="G196" s="49" t="s">
        <v>308</v>
      </c>
      <c r="H196" s="49" t="s">
        <v>308</v>
      </c>
      <c r="I196" s="28">
        <v>27955.919999999998</v>
      </c>
      <c r="J196" s="16" t="s">
        <v>351</v>
      </c>
      <c r="K196" s="27" t="s">
        <v>308</v>
      </c>
      <c r="L196" s="27" t="s">
        <v>308</v>
      </c>
    </row>
    <row r="197" spans="1:12" ht="15" customHeight="1" x14ac:dyDescent="0.25">
      <c r="A197" s="16" t="s">
        <v>352</v>
      </c>
      <c r="B197" s="15">
        <v>430149462</v>
      </c>
      <c r="C197" s="48" t="s">
        <v>335</v>
      </c>
      <c r="D197" s="49" t="s">
        <v>308</v>
      </c>
      <c r="E197" s="48" t="s">
        <v>353</v>
      </c>
      <c r="F197" s="49" t="s">
        <v>308</v>
      </c>
      <c r="G197" s="49" t="s">
        <v>308</v>
      </c>
      <c r="H197" s="49" t="s">
        <v>308</v>
      </c>
      <c r="I197" s="28">
        <v>5210</v>
      </c>
      <c r="J197" s="16" t="s">
        <v>354</v>
      </c>
      <c r="K197" s="27" t="s">
        <v>308</v>
      </c>
      <c r="L197" s="27" t="s">
        <v>308</v>
      </c>
    </row>
    <row r="198" spans="1:12" ht="15" customHeight="1" x14ac:dyDescent="0.25">
      <c r="A198" s="27" t="s">
        <v>308</v>
      </c>
      <c r="B198" s="15">
        <v>43014945400</v>
      </c>
      <c r="C198" s="48" t="s">
        <v>339</v>
      </c>
      <c r="D198" s="49" t="s">
        <v>308</v>
      </c>
      <c r="E198" s="48" t="s">
        <v>355</v>
      </c>
      <c r="F198" s="49" t="s">
        <v>308</v>
      </c>
      <c r="G198" s="49" t="s">
        <v>308</v>
      </c>
      <c r="H198" s="49" t="s">
        <v>308</v>
      </c>
      <c r="I198" s="28">
        <v>322602.14</v>
      </c>
      <c r="J198" s="16" t="s">
        <v>356</v>
      </c>
      <c r="K198" s="27" t="s">
        <v>308</v>
      </c>
      <c r="L198" s="27" t="s">
        <v>308</v>
      </c>
    </row>
    <row r="199" spans="1:12" ht="15" customHeight="1" x14ac:dyDescent="0.25">
      <c r="A199" s="27" t="s">
        <v>308</v>
      </c>
      <c r="B199" s="15">
        <v>43014945400</v>
      </c>
      <c r="C199" s="48" t="s">
        <v>339</v>
      </c>
      <c r="D199" s="49" t="s">
        <v>308</v>
      </c>
      <c r="E199" s="48" t="s">
        <v>357</v>
      </c>
      <c r="F199" s="49" t="s">
        <v>308</v>
      </c>
      <c r="G199" s="49" t="s">
        <v>308</v>
      </c>
      <c r="H199" s="49" t="s">
        <v>308</v>
      </c>
      <c r="I199" s="28">
        <v>47481.93</v>
      </c>
      <c r="J199" s="16" t="s">
        <v>358</v>
      </c>
      <c r="K199" s="27" t="s">
        <v>308</v>
      </c>
      <c r="L199" s="27" t="s">
        <v>308</v>
      </c>
    </row>
    <row r="200" spans="1:12" ht="15" customHeight="1" x14ac:dyDescent="0.25">
      <c r="A200" s="27" t="s">
        <v>308</v>
      </c>
      <c r="B200" s="29">
        <v>43014945400</v>
      </c>
      <c r="C200" s="50" t="s">
        <v>339</v>
      </c>
      <c r="D200" s="49" t="s">
        <v>308</v>
      </c>
      <c r="E200" s="50" t="s">
        <v>359</v>
      </c>
      <c r="F200" s="49" t="s">
        <v>308</v>
      </c>
      <c r="G200" s="49" t="s">
        <v>308</v>
      </c>
      <c r="H200" s="49" t="s">
        <v>308</v>
      </c>
      <c r="I200" s="30">
        <v>318957.14</v>
      </c>
      <c r="J200" s="31" t="s">
        <v>360</v>
      </c>
      <c r="K200" s="27" t="s">
        <v>308</v>
      </c>
      <c r="L200" s="27" t="s">
        <v>308</v>
      </c>
    </row>
    <row r="201" spans="1:12" ht="15" customHeight="1" x14ac:dyDescent="0.25">
      <c r="A201" s="13" t="s">
        <v>308</v>
      </c>
      <c r="B201" s="13" t="s">
        <v>308</v>
      </c>
      <c r="C201" s="32" t="s">
        <v>361</v>
      </c>
      <c r="D201" s="13" t="s">
        <v>308</v>
      </c>
      <c r="E201" s="13" t="s">
        <v>308</v>
      </c>
      <c r="F201" s="13" t="s">
        <v>308</v>
      </c>
      <c r="G201" s="13" t="s">
        <v>308</v>
      </c>
      <c r="H201" s="13" t="s">
        <v>308</v>
      </c>
      <c r="I201" s="44">
        <v>513754.11</v>
      </c>
      <c r="J201" s="45" t="s">
        <v>308</v>
      </c>
      <c r="K201" s="45" t="s">
        <v>308</v>
      </c>
      <c r="L201" s="45" t="s">
        <v>308</v>
      </c>
    </row>
    <row r="202" spans="1:12" ht="15" customHeight="1" x14ac:dyDescent="0.25">
      <c r="A202" s="13" t="s">
        <v>308</v>
      </c>
      <c r="B202" s="13" t="s">
        <v>308</v>
      </c>
      <c r="C202" s="32" t="s">
        <v>362</v>
      </c>
      <c r="D202" s="13" t="s">
        <v>308</v>
      </c>
      <c r="E202" s="13" t="s">
        <v>308</v>
      </c>
      <c r="F202" s="13" t="s">
        <v>308</v>
      </c>
      <c r="G202" s="13" t="s">
        <v>308</v>
      </c>
      <c r="H202" s="13" t="s">
        <v>308</v>
      </c>
      <c r="I202" s="46">
        <v>4029937.99</v>
      </c>
      <c r="J202" s="45" t="s">
        <v>308</v>
      </c>
      <c r="K202" s="45" t="s">
        <v>308</v>
      </c>
      <c r="L202" s="45" t="s">
        <v>308</v>
      </c>
    </row>
    <row r="203" spans="1:12" ht="15" customHeight="1" x14ac:dyDescent="0.25">
      <c r="A203" s="13" t="s">
        <v>308</v>
      </c>
      <c r="B203" s="13" t="s">
        <v>308</v>
      </c>
      <c r="C203" s="32" t="s">
        <v>363</v>
      </c>
      <c r="D203" s="13" t="s">
        <v>308</v>
      </c>
      <c r="E203" s="13" t="s">
        <v>308</v>
      </c>
      <c r="F203" s="13" t="s">
        <v>308</v>
      </c>
      <c r="G203" s="13" t="s">
        <v>308</v>
      </c>
      <c r="H203" s="13" t="s">
        <v>308</v>
      </c>
      <c r="I203" s="47">
        <v>4543692.0999999996</v>
      </c>
      <c r="J203" s="45" t="s">
        <v>308</v>
      </c>
      <c r="K203" s="45" t="s">
        <v>308</v>
      </c>
      <c r="L203" s="45" t="s">
        <v>308</v>
      </c>
    </row>
    <row r="204" spans="1:12" ht="15" customHeight="1" x14ac:dyDescent="0.25">
      <c r="A204" s="13" t="s">
        <v>308</v>
      </c>
      <c r="B204" s="13" t="s">
        <v>308</v>
      </c>
      <c r="C204" s="32" t="s">
        <v>364</v>
      </c>
      <c r="D204" s="13" t="s">
        <v>308</v>
      </c>
      <c r="E204" s="13" t="s">
        <v>308</v>
      </c>
      <c r="F204" s="13" t="s">
        <v>308</v>
      </c>
      <c r="G204" s="13" t="s">
        <v>308</v>
      </c>
      <c r="H204" s="13" t="s">
        <v>308</v>
      </c>
      <c r="I204" s="44">
        <v>4543692.0999999996</v>
      </c>
      <c r="J204" s="45" t="s">
        <v>308</v>
      </c>
      <c r="K204" s="45" t="s">
        <v>308</v>
      </c>
      <c r="L204" s="45" t="s">
        <v>308</v>
      </c>
    </row>
    <row r="205" spans="1:12" ht="15" customHeight="1" x14ac:dyDescent="0.25">
      <c r="A205" s="27" t="s">
        <v>308</v>
      </c>
      <c r="B205" s="27" t="s">
        <v>308</v>
      </c>
      <c r="C205" s="33" t="s">
        <v>365</v>
      </c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 ht="15" customHeight="1" x14ac:dyDescent="0.25">
      <c r="A206" s="27" t="s">
        <v>308</v>
      </c>
      <c r="B206" s="34" t="s">
        <v>366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 ht="15" customHeight="1" x14ac:dyDescent="0.25">
      <c r="A207" s="27" t="s">
        <v>308</v>
      </c>
      <c r="B207" s="33" t="s">
        <v>367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1:12" ht="15" customHeight="1" x14ac:dyDescent="0.25">
      <c r="A208" s="27"/>
      <c r="B208" s="33"/>
      <c r="C208" s="13"/>
      <c r="D208" s="13"/>
      <c r="E208" s="13"/>
      <c r="F208" s="13"/>
      <c r="G208" s="13"/>
    </row>
    <row r="209" spans="1:8" ht="15" customHeight="1" x14ac:dyDescent="0.25">
      <c r="A209" s="27"/>
      <c r="B209" s="33"/>
      <c r="C209" s="13"/>
      <c r="D209" s="13"/>
      <c r="E209" s="13"/>
      <c r="F209" s="13"/>
    </row>
    <row r="210" spans="1:8" ht="15" customHeight="1" x14ac:dyDescent="0.3">
      <c r="A210" s="35" t="s">
        <v>308</v>
      </c>
      <c r="B210" s="36" t="s">
        <v>368</v>
      </c>
      <c r="C210" s="36" t="s">
        <v>368</v>
      </c>
      <c r="E210" s="36" t="s">
        <v>368</v>
      </c>
      <c r="H210" s="43" t="s">
        <v>368</v>
      </c>
    </row>
    <row r="211" spans="1:8" ht="15" customHeight="1" x14ac:dyDescent="0.25">
      <c r="A211" s="37" t="s">
        <v>308</v>
      </c>
      <c r="C211" s="38" t="s">
        <v>369</v>
      </c>
      <c r="E211" s="38" t="s">
        <v>370</v>
      </c>
      <c r="H211" t="s">
        <v>371</v>
      </c>
    </row>
    <row r="212" spans="1:8" ht="15" customHeight="1" x14ac:dyDescent="0.25">
      <c r="A212" s="39" t="s">
        <v>308</v>
      </c>
      <c r="C212" s="40" t="s">
        <v>372</v>
      </c>
      <c r="E212" s="40" t="s">
        <v>373</v>
      </c>
      <c r="H212" t="s">
        <v>374</v>
      </c>
    </row>
    <row r="213" spans="1:8" ht="15" customHeight="1" x14ac:dyDescent="0.25">
      <c r="A213" s="13"/>
      <c r="B213" s="13"/>
      <c r="C213" s="13"/>
      <c r="D213" s="13"/>
      <c r="E213" s="13"/>
      <c r="F213" s="13"/>
    </row>
  </sheetData>
  <autoFilter ref="A8:N33" xr:uid="{00000000-0009-0000-0000-000000000000}"/>
  <mergeCells count="29">
    <mergeCell ref="E185:I185"/>
    <mergeCell ref="B186:C186"/>
    <mergeCell ref="B187:L187"/>
    <mergeCell ref="B188:L188"/>
    <mergeCell ref="J189:L189"/>
    <mergeCell ref="C197:D197"/>
    <mergeCell ref="E197:H197"/>
    <mergeCell ref="E190:F190"/>
    <mergeCell ref="C191:D191"/>
    <mergeCell ref="E191:H191"/>
    <mergeCell ref="C192:D192"/>
    <mergeCell ref="E192:H192"/>
    <mergeCell ref="C193:D193"/>
    <mergeCell ref="E193:H193"/>
    <mergeCell ref="C194:D194"/>
    <mergeCell ref="E194:H194"/>
    <mergeCell ref="C195:D195"/>
    <mergeCell ref="E195:G195"/>
    <mergeCell ref="E196:H196"/>
    <mergeCell ref="I201:L201"/>
    <mergeCell ref="I202:L202"/>
    <mergeCell ref="I203:L203"/>
    <mergeCell ref="I204:L204"/>
    <mergeCell ref="C198:D198"/>
    <mergeCell ref="E198:H198"/>
    <mergeCell ref="C199:D199"/>
    <mergeCell ref="E199:H199"/>
    <mergeCell ref="C200:D200"/>
    <mergeCell ref="E200:H200"/>
  </mergeCells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C601-CE8C-411E-ACE9-39AC3BD5D252}">
  <dimension ref="A1"/>
  <sheetViews>
    <sheetView workbookViewId="0">
      <selection activeCell="A3" sqref="A3:XFD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FIJO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53</cp:revision>
  <cp:lastPrinted>2025-12-09T13:43:46Z</cp:lastPrinted>
  <dcterms:created xsi:type="dcterms:W3CDTF">2021-12-16T18:03:56Z</dcterms:created>
  <dcterms:modified xsi:type="dcterms:W3CDTF">2025-12-09T13:44:51Z</dcterms:modified>
  <dc:language>es-DO</dc:language>
</cp:coreProperties>
</file>